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4952" windowHeight="8196" firstSheet="1" activeTab="5"/>
  </bookViews>
  <sheets>
    <sheet name="DS dang ky" sheetId="1" r:id="rId1"/>
    <sheet name="DS mua thuc te" sheetId="2" r:id="rId2"/>
    <sheet name="BAO CAO KQ" sheetId="3" r:id="rId3"/>
    <sheet name="DS co dong" sheetId="4" r:id="rId4"/>
    <sheet name="DS tham du DH" sheetId="5" r:id="rId5"/>
    <sheet name="DS tham du DH + KM" sheetId="6" r:id="rId6"/>
  </sheets>
  <definedNames>
    <definedName name="_xlnm.Print_Titles" localSheetId="2">'BAO CAO KQ'!$33:$35</definedName>
    <definedName name="_xlnm.Print_Titles" localSheetId="0">'DS dang ky'!$16:$18</definedName>
    <definedName name="_xlnm.Print_Titles" localSheetId="1">'DS mua thuc te'!$16:$17</definedName>
  </definedNames>
  <calcPr fullCalcOnLoad="1"/>
</workbook>
</file>

<file path=xl/comments2.xml><?xml version="1.0" encoding="utf-8"?>
<comments xmlns="http://schemas.openxmlformats.org/spreadsheetml/2006/main">
  <authors>
    <author>Tran Nghia</author>
  </authors>
  <commentList>
    <comment ref="Q50" authorId="0">
      <text>
        <r>
          <rPr>
            <b/>
            <sz val="8"/>
            <rFont val="Tahoma"/>
            <family val="0"/>
          </rPr>
          <t>Nộp dư 18.000 đồng:</t>
        </r>
        <r>
          <rPr>
            <sz val="8"/>
            <rFont val="Tahoma"/>
            <family val="0"/>
          </rPr>
          <t xml:space="preserve">
</t>
        </r>
      </text>
    </comment>
  </commentList>
</comments>
</file>

<file path=xl/comments3.xml><?xml version="1.0" encoding="utf-8"?>
<comments xmlns="http://schemas.openxmlformats.org/spreadsheetml/2006/main">
  <authors>
    <author>Tran Nghia</author>
  </authors>
  <commentList>
    <comment ref="O66" authorId="0">
      <text>
        <r>
          <rPr>
            <b/>
            <sz val="8"/>
            <rFont val="Tahoma"/>
            <family val="0"/>
          </rPr>
          <t>Nộp dư 18.000 đồng:</t>
        </r>
        <r>
          <rPr>
            <sz val="8"/>
            <rFont val="Tahoma"/>
            <family val="0"/>
          </rPr>
          <t xml:space="preserve">
</t>
        </r>
      </text>
    </comment>
  </commentList>
</comments>
</file>

<file path=xl/sharedStrings.xml><?xml version="1.0" encoding="utf-8"?>
<sst xmlns="http://schemas.openxmlformats.org/spreadsheetml/2006/main" count="2791" uniqueCount="637">
  <si>
    <t>UỶ BAN NHÂN DÂN TỈNH BẠC LIÊU</t>
  </si>
  <si>
    <t xml:space="preserve"> CỘNG HOÀ XÃ HỘI CHỦ NGHĨA VIỆT NAM </t>
  </si>
  <si>
    <t xml:space="preserve"> Độc lập - Tự do - Hạnh phúc </t>
  </si>
  <si>
    <t>STT</t>
  </si>
  <si>
    <t>Năm sinh</t>
  </si>
  <si>
    <t>Chức danh, công việc đang làm</t>
  </si>
  <si>
    <t>Thời điểm tuyển dụng vào doanh nghiệp</t>
  </si>
  <si>
    <t>Tổng số năm thực tế làm trong khu vực nhà nước (năm)</t>
  </si>
  <si>
    <t>Số Cổ phần 
ưu đãi dự kiến được mua</t>
  </si>
  <si>
    <t>Nam</t>
  </si>
  <si>
    <t>Nữ</t>
  </si>
  <si>
    <t>(1)</t>
  </si>
  <si>
    <t>(2)</t>
  </si>
  <si>
    <t>(3)</t>
  </si>
  <si>
    <t>(4)</t>
  </si>
  <si>
    <t>(5)</t>
  </si>
  <si>
    <t>(6)</t>
  </si>
  <si>
    <t>Lê Văn Sơn</t>
  </si>
  <si>
    <t>Tổng giám đốc, CT HĐTV</t>
  </si>
  <si>
    <t>01/1985</t>
  </si>
  <si>
    <t>Lê Thanh Bảo</t>
  </si>
  <si>
    <t>Phó Tổng giám đốc</t>
  </si>
  <si>
    <t>09/1992</t>
  </si>
  <si>
    <t>Trần Minh Trường</t>
  </si>
  <si>
    <t>TV HĐTV</t>
  </si>
  <si>
    <t>10/2001</t>
  </si>
  <si>
    <t>Võ Minh Trang</t>
  </si>
  <si>
    <t>Kế toán trưởng</t>
  </si>
  <si>
    <t>10/2004</t>
  </si>
  <si>
    <t>Trần Sỹ Khương</t>
  </si>
  <si>
    <t>TP. Tổ chức - Hành chính</t>
  </si>
  <si>
    <t>09/1983</t>
  </si>
  <si>
    <t>Lê Thành Tấn</t>
  </si>
  <si>
    <t>PP. Tổ chức - Hành chính</t>
  </si>
  <si>
    <t>02/2005</t>
  </si>
  <si>
    <t>Nguyễn Thị Phương Tuyền</t>
  </si>
  <si>
    <t>1974</t>
  </si>
  <si>
    <t>Nhân viên lưu trữ</t>
  </si>
  <si>
    <t>04/2010</t>
  </si>
  <si>
    <t>Trương Minh Tạo</t>
  </si>
  <si>
    <t>Kế toán tiền lương</t>
  </si>
  <si>
    <t>11/2010</t>
  </si>
  <si>
    <t>Trịnh Thuỳ Trang</t>
  </si>
  <si>
    <t>Nhân viên văn thư</t>
  </si>
  <si>
    <t>01/2005</t>
  </si>
  <si>
    <t>Tào Thái Bình</t>
  </si>
  <si>
    <t>Nhân viên bảo vệ</t>
  </si>
  <si>
    <t>10/2010</t>
  </si>
  <si>
    <t>Trần Thị Đẹp</t>
  </si>
  <si>
    <t>Nhân viên phục vụ</t>
  </si>
  <si>
    <t>09/2014</t>
  </si>
  <si>
    <t>0</t>
  </si>
  <si>
    <t>Nguyễn Thị Lan Hương</t>
  </si>
  <si>
    <t>P. Trưởng phòng Tài chính</t>
  </si>
  <si>
    <t>05/2004</t>
  </si>
  <si>
    <t>Dương Thị Mỹ Hoa</t>
  </si>
  <si>
    <t>Thủ quỹ</t>
  </si>
  <si>
    <t>05/1994</t>
  </si>
  <si>
    <t>Liên Ngọc Trân</t>
  </si>
  <si>
    <t>Nhân viên kế toán</t>
  </si>
  <si>
    <t>12/2011</t>
  </si>
  <si>
    <t>Võ Ái Hương</t>
  </si>
  <si>
    <t>05/2013</t>
  </si>
  <si>
    <t>Lai Trường Giang</t>
  </si>
  <si>
    <t>Thủ kho</t>
  </si>
  <si>
    <t>09/2009</t>
  </si>
  <si>
    <t>Huỳnh Quốc Bảo</t>
  </si>
  <si>
    <t>TP. Kế hoạch - Thống kê</t>
  </si>
  <si>
    <t>Lai Trường Hiệp</t>
  </si>
  <si>
    <t>05/2005</t>
  </si>
  <si>
    <t>Quách Thuỵ Phương Thảo</t>
  </si>
  <si>
    <t>06/2006</t>
  </si>
  <si>
    <t>Trần Mộc Thông</t>
  </si>
  <si>
    <t>Nhân viên lái xe</t>
  </si>
  <si>
    <t>09/2010</t>
  </si>
  <si>
    <t>Huỳnh Chí Anh</t>
  </si>
  <si>
    <t>Nhân viên thống kê</t>
  </si>
  <si>
    <t>04/2011</t>
  </si>
  <si>
    <t>Nguyễn Xuân Tiển</t>
  </si>
  <si>
    <t>Giám đốc Xí nghiệp tư vấn</t>
  </si>
  <si>
    <t>04/1997</t>
  </si>
  <si>
    <t>Tạ Bửu Quang</t>
  </si>
  <si>
    <t>P.  Giám đốc Xí nghiệp tư vấn</t>
  </si>
  <si>
    <t>02/1995</t>
  </si>
  <si>
    <t>Nguyễn Thanh Tuấn</t>
  </si>
  <si>
    <t>Nhân viên kỹ thuật</t>
  </si>
  <si>
    <t>03/2002</t>
  </si>
  <si>
    <t>Dương Văn Tuân</t>
  </si>
  <si>
    <t>12/2003</t>
  </si>
  <si>
    <t>Ngô Ngọc Lan Phương</t>
  </si>
  <si>
    <t>01/2003</t>
  </si>
  <si>
    <t>Lê Minh Thiện</t>
  </si>
  <si>
    <t>02/2011</t>
  </si>
  <si>
    <t>Nguyễn Đình Bảo</t>
  </si>
  <si>
    <t>Phạm Thị Hồng Hà</t>
  </si>
  <si>
    <t>08/2012</t>
  </si>
  <si>
    <t>Triệu Công Khanh</t>
  </si>
  <si>
    <t>Nguyễn Hoàng Thiệt</t>
  </si>
  <si>
    <t>TP. Quản lý Mạng lưới cấp nước</t>
  </si>
  <si>
    <t>Trần Hữu Thiện</t>
  </si>
  <si>
    <t>PP. Quản lý Mạng lưới cấp nước</t>
  </si>
  <si>
    <t>10/1985</t>
  </si>
  <si>
    <t>Nguyễn Văn Nhuẫn</t>
  </si>
  <si>
    <t>04/1994</t>
  </si>
  <si>
    <t>Phạm Văn Minh</t>
  </si>
  <si>
    <t>11/1990</t>
  </si>
  <si>
    <t>Trương Sim</t>
  </si>
  <si>
    <t>Công nhân chống TT</t>
  </si>
  <si>
    <t>06/1982</t>
  </si>
  <si>
    <t>Phạm Thanh Sơn</t>
  </si>
  <si>
    <t>03/1997</t>
  </si>
  <si>
    <t>Lưu Văn Chung</t>
  </si>
  <si>
    <t>01/2008</t>
  </si>
  <si>
    <t>Thái Nhựt Thiên</t>
  </si>
  <si>
    <t>Nguyễn Văn Xếp</t>
  </si>
  <si>
    <t>Nguyễn Văn Cường</t>
  </si>
  <si>
    <t>01/2013</t>
  </si>
  <si>
    <t>Lê Trung Thành</t>
  </si>
  <si>
    <t>Công nhân đường ống</t>
  </si>
  <si>
    <t>09/1999</t>
  </si>
  <si>
    <t>Trần Văn Danh</t>
  </si>
  <si>
    <t>06/2010</t>
  </si>
  <si>
    <t>Lương Thanh Nam</t>
  </si>
  <si>
    <t>Huỳnh Văn Kiệt</t>
  </si>
  <si>
    <t>03/2011</t>
  </si>
  <si>
    <t>Trịnh Quốc Doanh</t>
  </si>
  <si>
    <t>07/2009</t>
  </si>
  <si>
    <t>Lê Hồng Tường</t>
  </si>
  <si>
    <t>Trương Văn Sinh</t>
  </si>
  <si>
    <t>Nguyễn Hữu Nghĩa</t>
  </si>
  <si>
    <t>Trần Quang Khải</t>
  </si>
  <si>
    <t>04/2009</t>
  </si>
  <si>
    <t>Trịnh Tấn Thành</t>
  </si>
  <si>
    <t>11/2000</t>
  </si>
  <si>
    <t>Thạch Sóc Kha</t>
  </si>
  <si>
    <t>Đặng Văn Tí</t>
  </si>
  <si>
    <t>04/2012</t>
  </si>
  <si>
    <t>Nguyễn Văn Phúc</t>
  </si>
  <si>
    <t>TP. Quản lý khách hàng</t>
  </si>
  <si>
    <t>04/2003</t>
  </si>
  <si>
    <t>Nguyễn Hoàng Anh Vũ</t>
  </si>
  <si>
    <t>PP. Quản lý khách hàng</t>
  </si>
  <si>
    <t>Ngô Ngọc Giàu</t>
  </si>
  <si>
    <t>Nhân viên Quản lý hoá đơn</t>
  </si>
  <si>
    <t>08/2010</t>
  </si>
  <si>
    <t>Nguyễn Hữu Tài</t>
  </si>
  <si>
    <t>Nhân viên GDKH</t>
  </si>
  <si>
    <t>09/2013</t>
  </si>
  <si>
    <t>Trịnh Thị Nhung</t>
  </si>
  <si>
    <t>Huỳnh Văn Bé</t>
  </si>
  <si>
    <t>Nhân viên ghi thu</t>
  </si>
  <si>
    <t>02/1985</t>
  </si>
  <si>
    <t>Nguyễn Văn Long</t>
  </si>
  <si>
    <t>Nguyễn Thị Nga</t>
  </si>
  <si>
    <t>01/2000</t>
  </si>
  <si>
    <t>Châu Tuấn Trung</t>
  </si>
  <si>
    <t>11/2009</t>
  </si>
  <si>
    <t>Trần Thị Phúc Thanh</t>
  </si>
  <si>
    <t>03/2012</t>
  </si>
  <si>
    <t>Mai Hữu Tân</t>
  </si>
  <si>
    <t>Nguyễn Thanh Tân</t>
  </si>
  <si>
    <t>Nguyễn Tuấn Tài</t>
  </si>
  <si>
    <t>03/2013</t>
  </si>
  <si>
    <t>Nguyễn Thanh Thảo</t>
  </si>
  <si>
    <t>Vũ Quyết Chiến</t>
  </si>
  <si>
    <t>Phan Đăng Phi</t>
  </si>
  <si>
    <t>Ngoô Ngọc Triệu</t>
  </si>
  <si>
    <t>Huỳnh Ngọc Hiền</t>
  </si>
  <si>
    <t>Lưu Văn Hiến</t>
  </si>
  <si>
    <t>PGĐ Xí nghiệp sản xuất nước sạch</t>
  </si>
  <si>
    <t>05/1999</t>
  </si>
  <si>
    <t>Đào Công Đà</t>
  </si>
  <si>
    <t>11/2004</t>
  </si>
  <si>
    <t>Hà Hồng Nga</t>
  </si>
  <si>
    <t>Nhân viên xét nghiệm</t>
  </si>
  <si>
    <t>10/1999</t>
  </si>
  <si>
    <t>Giang Minh Tấn</t>
  </si>
  <si>
    <t>Công nhân bảo trì</t>
  </si>
  <si>
    <t>09/2007</t>
  </si>
  <si>
    <t>Trần Mộc Vinh</t>
  </si>
  <si>
    <t>04/2008</t>
  </si>
  <si>
    <t>Nguyễn Quốc Anh</t>
  </si>
  <si>
    <t>Bùi Văn Hiệp</t>
  </si>
  <si>
    <t>Đặng Hoàng Nam</t>
  </si>
  <si>
    <t>09/2011</t>
  </si>
  <si>
    <t>Trần Minh Thức</t>
  </si>
  <si>
    <t>08/2013</t>
  </si>
  <si>
    <t>Ngô Tấn Đạt</t>
  </si>
  <si>
    <t>11/2013</t>
  </si>
  <si>
    <t>Lâm Việt Hùng</t>
  </si>
  <si>
    <t>Công nhân vận hành</t>
  </si>
  <si>
    <t>02/2013</t>
  </si>
  <si>
    <t>Nguyễn Văn Ngoan</t>
  </si>
  <si>
    <t>12/1988</t>
  </si>
  <si>
    <t>Nguyễn Ngọc Thành</t>
  </si>
  <si>
    <t>08/1984</t>
  </si>
  <si>
    <t>Dương Hoàng Kiếm</t>
  </si>
  <si>
    <t>05/1987</t>
  </si>
  <si>
    <t>Đỗ Văn Minh</t>
  </si>
  <si>
    <t>03/1982</t>
  </si>
  <si>
    <t>Lê Tấn Phát</t>
  </si>
  <si>
    <t>04/1979</t>
  </si>
  <si>
    <t>Nguyễn Minh Quang</t>
  </si>
  <si>
    <t>10/1983</t>
  </si>
  <si>
    <t>Lý Thanh Hải</t>
  </si>
  <si>
    <t>05/2010</t>
  </si>
  <si>
    <t>Phạm Văn Chính</t>
  </si>
  <si>
    <t>Dương Văn Hai</t>
  </si>
  <si>
    <t>10/1979</t>
  </si>
  <si>
    <t>Tăng Thành Vĩnh</t>
  </si>
  <si>
    <t>01/1987</t>
  </si>
  <si>
    <t>Dương Văn Nguyên</t>
  </si>
  <si>
    <t>Phạm Thế Vinh</t>
  </si>
  <si>
    <t>Trần Văn Tèo</t>
  </si>
  <si>
    <t>07/2011</t>
  </si>
  <si>
    <t>Lưu Văn Chuyên</t>
  </si>
  <si>
    <t>Trần Thanh Tùng</t>
  </si>
  <si>
    <t>Võ Minh Út</t>
  </si>
  <si>
    <t>TỔNG GIÁM ĐỐC</t>
  </si>
  <si>
    <t>Ghi chú</t>
  </si>
  <si>
    <t>8=6+7</t>
  </si>
  <si>
    <t>6=(3x5)x60%</t>
  </si>
  <si>
    <t>7=4x5</t>
  </si>
  <si>
    <t>CÔNG TY TNHH MTV CẤP NƯỚC BẠC LIÊU</t>
  </si>
  <si>
    <t>THÔNG BÁO
Về việc người lao động nộp tiền mua cổ phần ưu đãi và cổ phần theo cam kết</t>
  </si>
  <si>
    <r>
      <t xml:space="preserve">   - Căn cứ Điều 48 Nghị định số 59/2011/NĐ-CP của Chính phủ ngày 18/7/2011 về việc chuyển doanh nghiệp 100% vốn nhà nước thành công ty cổ phần </t>
    </r>
    <r>
      <rPr>
        <i/>
        <sz val="14"/>
        <rFont val="Times New Roman"/>
        <family val="1"/>
      </rPr>
      <t>"chính sách ưu đãi cho người lao động trong doanh nghiệp cổ phần hoá"</t>
    </r>
  </si>
  <si>
    <t xml:space="preserve">    - Căn cứ điểm a Khoản 2 điều 5 của Thông tư 196/2011/TT-BTC ngày 26/12/2011 của Bộ Tài Chính về việc hướng dẫn bán cổ phần lần đầu và quản lý, sử dụng tiền thu từ cổ phần hoá của các doanh nghiệp 100% vốn Nhà nước thực hiện chuyển đổi thành Công ty Cổ Phần.</t>
  </si>
  <si>
    <t xml:space="preserve">   - Căn cứ các Danh sách đăng ký mua cổ phần ưu đãi và mua cổ phần theo cam kết của người lao động ký ngày 06/02/2015 trong Công ty TNHH MTV Cấp nước Bạc Liêu.</t>
  </si>
  <si>
    <t xml:space="preserve">  Nay Công ty TNHH MTV Cấp nước Bạc Liêu thông báo đến người lao động biết về số lượng cổ phần được mua, thành tiền, số tài khoản đăng nộp, thời gian đăng nộp như sau:  </t>
  </si>
  <si>
    <r>
      <t xml:space="preserve">   - Căn cứ Thông báo số 592/TB-SGDHCM ngày 28/5/2015 của Sở Giao dịch chứng khoán Thành phố Hồ Chí Minh về việc thông báo kết quả đấu giá bán cổ phần của Công ty TNHH MTV Cấp nước Bạc Liêu, giá đấu thành công thấp nhất: </t>
    </r>
    <r>
      <rPr>
        <b/>
        <sz val="14"/>
        <rFont val="Times New Roman"/>
        <family val="1"/>
      </rPr>
      <t>10.100 đồng/cổ phần.</t>
    </r>
  </si>
  <si>
    <t>Họ và tên người đăng ký mua cổ phần</t>
  </si>
  <si>
    <t xml:space="preserve">Số lượng cổ phần ưu đãi  đăng ký mua </t>
  </si>
  <si>
    <t xml:space="preserve">Số lượng cổ phần cam kết  đăng ký mua </t>
  </si>
  <si>
    <t>Giá đấu thầu thành công thấp nhất</t>
  </si>
  <si>
    <t>Thành tiền mua cổ phần cam kết</t>
  </si>
  <si>
    <t xml:space="preserve">Thành tiền mua cổ phần ưu đãi </t>
  </si>
  <si>
    <t>Tổng số tiền mua cổ phần ưu đãi và cam kết</t>
  </si>
  <si>
    <t>Số:              /TB-CTY</t>
  </si>
  <si>
    <t>Bạc Liêu, ngày 29 tháng 5 năm 2015</t>
  </si>
  <si>
    <t>1. Danh sách người lao động, số lượng, thành tiền mua cổ phần ưu đãi, cổ phần cam kết của từng người lao động:</t>
  </si>
  <si>
    <t>Nơi nhận:</t>
  </si>
  <si>
    <t>- Các phòng, Xí nghiệp Cty ;</t>
  </si>
  <si>
    <t>- Lưu: VT, TCHC.</t>
  </si>
  <si>
    <t xml:space="preserve">             Giao Phòng Tổ chức - Hành chính đăng thông tin này lên trang web công ty (omline office) và dán thông báo này tại bảng thông tin của công ty.</t>
  </si>
  <si>
    <t xml:space="preserve">             Giao Trưởng phòng, Giám đốc xí nghiệp trực thuộc công ty thông báo ngay (ngày 29/5/2015) đến từng người lao động trong danh sách thuộc phòng, xí nghiệp quản lý và dán thông tin này tại bảng thông tin của phòng.</t>
  </si>
  <si>
    <r>
      <t xml:space="preserve">             3. </t>
    </r>
    <r>
      <rPr>
        <sz val="13"/>
        <rFont val="Times New Roman"/>
        <family val="1"/>
      </rPr>
      <t>Thời hạn nộp tiền:</t>
    </r>
    <r>
      <rPr>
        <b/>
        <sz val="13"/>
        <rFont val="Times New Roman"/>
        <family val="1"/>
      </rPr>
      <t xml:space="preserve"> từ ngày 29/05/2015 đến hết ngày 07/06/2015.</t>
    </r>
    <r>
      <rPr>
        <sz val="13"/>
        <rFont val="Times New Roman"/>
        <family val="1"/>
      </rPr>
      <t xml:space="preserve"> Nếu quá thời gian nêu trên người đăng ký mua cổ phần ưu đãi và cổ phần cam kết không nộp tiền thì xem như không mua cổ phần ưu đãi và cổ phần cam kết, đồng thời công ty sẽ loại khỏi danh sách đăng ký mua cổ phần.</t>
    </r>
  </si>
  <si>
    <t>- Đăng website công ty;</t>
  </si>
  <si>
    <t>- Ban TGĐ, HĐTV;</t>
  </si>
  <si>
    <r>
      <t xml:space="preserve">             2. </t>
    </r>
    <r>
      <rPr>
        <sz val="13"/>
        <rFont val="Times New Roman"/>
        <family val="1"/>
      </rPr>
      <t xml:space="preserve">Chủ tài khoản: </t>
    </r>
    <r>
      <rPr>
        <b/>
        <sz val="13"/>
        <rFont val="Times New Roman"/>
        <family val="1"/>
      </rPr>
      <t>Công ty Trách nhiệm hữu hạn một thành viên cấp nước Bạc Liêu.</t>
    </r>
    <r>
      <rPr>
        <sz val="13"/>
        <rFont val="Times New Roman"/>
        <family val="1"/>
      </rPr>
      <t xml:space="preserve">
Số tài khoản nộp tiền: </t>
    </r>
    <r>
      <rPr>
        <b/>
        <sz val="13"/>
        <rFont val="Times New Roman"/>
        <family val="1"/>
      </rPr>
      <t>102.010.002.186025 tại Ngân hàng TMCP Công thương Bạc Liêu.
Cú pháp phần nội dung:</t>
    </r>
    <r>
      <rPr>
        <sz val="13"/>
        <rFont val="Times New Roman"/>
        <family val="1"/>
      </rPr>
      <t xml:space="preserve"> </t>
    </r>
    <r>
      <rPr>
        <u val="single"/>
        <sz val="13"/>
        <rFont val="Times New Roman"/>
        <family val="1"/>
      </rPr>
      <t>"Họ tên" nộp tiền mua  "số lượng" CP ưu đãi;   "số lượng" CP cam kết.</t>
    </r>
    <r>
      <rPr>
        <sz val="13"/>
        <rFont val="Times New Roman"/>
        <family val="1"/>
      </rPr>
      <t xml:space="preserve">
  </t>
    </r>
    <r>
      <rPr>
        <b/>
        <i/>
        <sz val="13"/>
        <rFont val="Times New Roman"/>
        <family val="1"/>
      </rPr>
      <t xml:space="preserve">Ví dụ: </t>
    </r>
    <r>
      <rPr>
        <sz val="13"/>
        <rFont val="Times New Roman"/>
        <family val="1"/>
      </rPr>
      <t xml:space="preserve">Nguyễn Văn A  nộp tiền mua 3.300 cổ phần ưu đãi, 1.000 cổ phần cam kết. Cú pháp như sau:
</t>
    </r>
    <r>
      <rPr>
        <b/>
        <sz val="13"/>
        <rFont val="Times New Roman"/>
        <family val="1"/>
      </rPr>
      <t>Nguyễn Văn A nộp tiền mua 3.300 CP ưu đãi , 1.000 CP cam kết.</t>
    </r>
  </si>
  <si>
    <t>NH02/06/15</t>
  </si>
  <si>
    <t>NH01/06/15</t>
  </si>
  <si>
    <t>NH03/06/15</t>
  </si>
  <si>
    <t>NH04/06/16</t>
  </si>
  <si>
    <t>NH04/06/15</t>
  </si>
  <si>
    <t>Số CMND</t>
  </si>
  <si>
    <t>Ngày cấp</t>
  </si>
  <si>
    <t>Nơi cấp</t>
  </si>
  <si>
    <t>Quốc tịch</t>
  </si>
  <si>
    <t>Địa chỉ</t>
  </si>
  <si>
    <t>NH05/06/15</t>
  </si>
  <si>
    <t>Ngô Ngọc Triệu</t>
  </si>
  <si>
    <t>Số:              /BCKQ-CTY</t>
  </si>
  <si>
    <t>Bạc Liêu, ngày 12  tháng 06 năm 2015</t>
  </si>
  <si>
    <t>Thành Tiền</t>
  </si>
  <si>
    <t>Cổ phần ưu đãi</t>
  </si>
  <si>
    <t>Số lượng</t>
  </si>
  <si>
    <t>Cổ phần cam kết</t>
  </si>
  <si>
    <t xml:space="preserve">Tổng số cổ phần </t>
  </si>
  <si>
    <t>7 =(3+5)</t>
  </si>
  <si>
    <t>8=(4+6)</t>
  </si>
  <si>
    <t>UBND TỈNH BẠC LIÊU</t>
  </si>
  <si>
    <t>CÔNG TY TNHH MTV CẤP NƯỚC BL</t>
  </si>
  <si>
    <t xml:space="preserve">                  CỘNG HOÀ XÃ HỘI CHỦ NGHĨA VIỆT NAM </t>
  </si>
  <si>
    <t>PHÒNG TÀI CHÍNH</t>
  </si>
  <si>
    <t xml:space="preserve">         Bạc Liêu, ngày     tháng     năm 2015</t>
  </si>
  <si>
    <t>I. Số lượng cổ phần đăng ký mua:</t>
  </si>
  <si>
    <t>II. Kết quả bán cổ phần:</t>
  </si>
  <si>
    <t>- Tổng số cổ phần ưu đãi bán cho người lao động thành công: 107.500 CP</t>
  </si>
  <si>
    <t>- Tổng số cổ phần cam kết bán thành công: 10.800 CP</t>
  </si>
  <si>
    <r>
      <t xml:space="preserve">- Tổng giá trị cổ phần cam kết bán thành công </t>
    </r>
    <r>
      <rPr>
        <b/>
        <i/>
        <sz val="14"/>
        <rFont val="Times New Roman"/>
        <family val="1"/>
      </rPr>
      <t>(2)</t>
    </r>
    <r>
      <rPr>
        <sz val="14"/>
        <rFont val="Times New Roman"/>
        <family val="1"/>
      </rPr>
      <t xml:space="preserve">: 109.080.000 đồng </t>
    </r>
  </si>
  <si>
    <r>
      <t xml:space="preserve">- Tổng giá trị cổ phần ưu đãi bán cho người lao động thành công </t>
    </r>
    <r>
      <rPr>
        <b/>
        <i/>
        <sz val="14"/>
        <rFont val="Times New Roman"/>
        <family val="1"/>
      </rPr>
      <t>(1)</t>
    </r>
    <r>
      <rPr>
        <sz val="14"/>
        <rFont val="Times New Roman"/>
        <family val="1"/>
      </rPr>
      <t xml:space="preserve">: 651.450.000 đồng </t>
    </r>
  </si>
  <si>
    <r>
      <t xml:space="preserve">- Tổng giá trị 2 loại cổ phần ưu đãi và cam kết </t>
    </r>
    <r>
      <rPr>
        <b/>
        <i/>
        <sz val="14"/>
        <rFont val="Times New Roman"/>
        <family val="1"/>
      </rPr>
      <t>(1)+(2)</t>
    </r>
    <r>
      <rPr>
        <sz val="14"/>
        <rFont val="Times New Roman"/>
        <family val="1"/>
      </rPr>
      <t>: 760.530.000 đồng</t>
    </r>
  </si>
  <si>
    <r>
      <t xml:space="preserve">- Tổng giá trị người lao động nộp mua thực tế tại tài khoản phong tỏa số 102010002186025 của Công ty TNHH MTV Cấp nước Bạc Liêu tại Ngân hàng Công thương Việt Nam- CN Bạc Liêu đến ngày 12/06/2015 </t>
    </r>
    <r>
      <rPr>
        <b/>
        <i/>
        <sz val="14"/>
        <rFont val="Times New Roman"/>
        <family val="1"/>
      </rPr>
      <t>(3)</t>
    </r>
    <r>
      <rPr>
        <sz val="14"/>
        <rFont val="Times New Roman"/>
        <family val="1"/>
      </rPr>
      <t xml:space="preserve">: 760.548.000 đồng  </t>
    </r>
  </si>
  <si>
    <r>
      <t xml:space="preserve">- Chênh lệch </t>
    </r>
    <r>
      <rPr>
        <b/>
        <i/>
        <sz val="14"/>
        <rFont val="Times New Roman"/>
        <family val="1"/>
      </rPr>
      <t>(3)-(1+2)</t>
    </r>
    <r>
      <rPr>
        <sz val="14"/>
        <rFont val="Times New Roman"/>
        <family val="1"/>
      </rPr>
      <t xml:space="preserve">: 18.000 đồng </t>
    </r>
    <r>
      <rPr>
        <i/>
        <sz val="14"/>
        <rFont val="Times New Roman"/>
        <family val="1"/>
      </rPr>
      <t>(nguyên nhân do ông Phạm Thanh Sơn nộp thừa)</t>
    </r>
  </si>
  <si>
    <t>- Căn cứ thông báo kết quả đấu giá cổ phần số 592/TB-SGDHCM của Sở Giao dịch chứng khoán thành phố Hồ Chí Minh ngày 28/05/2015;</t>
  </si>
  <si>
    <t>- Căn cứ chứng từ nộp tiền vào tài khoản phong tỏa số 102010002186025 của Công ty TNHH MTV Cấp nước Bạc Liêu tại Ngân hàng Công thương Việt Nam- CN Bạc Liêu,</t>
  </si>
  <si>
    <t>- Mệnh giá cổ phần: 10.000 đồng/CP</t>
  </si>
  <si>
    <t>- Giá đấu cổ phần thành công thấp nhất: 10.100 đồng/CP</t>
  </si>
  <si>
    <t>- Danh sách chi tiết người lao động tham gia mua cổ phần Công ty Cổ phần Cấp nước Bạc Liêu:</t>
  </si>
  <si>
    <t>BÁO CÁO KẾT QUẢ
Bán cổ phần ưu đãi và cổ phần theo cam kết</t>
  </si>
  <si>
    <t>- Cổ phần ưu đãi: 118.400 CP</t>
  </si>
  <si>
    <t xml:space="preserve">- Cổ phần cam kết: 73.000 CP </t>
  </si>
  <si>
    <t>Cổ phần đấu giá</t>
  </si>
  <si>
    <t>10=(4+6+8)</t>
  </si>
  <si>
    <t>9=(3+5+7)</t>
  </si>
  <si>
    <t>BÁO CÁO KẾT QUẢ
Danh sách nộp tiền mua cổ phần ưu đãi, cổ phần theo cam kết và cổ phần đấu giá</t>
  </si>
  <si>
    <t>Nguyễn Thị Hồng Thắm</t>
  </si>
  <si>
    <t>Cty TNHH SX nước tinh khuyết Ngân Hà</t>
  </si>
  <si>
    <t>I</t>
  </si>
  <si>
    <t xml:space="preserve">Nhân viên công ty </t>
  </si>
  <si>
    <t>II</t>
  </si>
  <si>
    <t>Tổ chức, cá nhân bên ngoài</t>
  </si>
  <si>
    <t>DANH SÁCH CỔ ĐÔNG</t>
  </si>
  <si>
    <t>Địa chỉ thường trú</t>
  </si>
  <si>
    <t>28/05/2001</t>
  </si>
  <si>
    <t>Số điện thoại</t>
  </si>
  <si>
    <t>Số lượng cổ phần phổ thông</t>
  </si>
  <si>
    <t>CÔNG TY CỔ PHẦN CẤP NƯỚC BẠC LIÊU</t>
  </si>
  <si>
    <t>II. Danh sách cổ đông là tổ chức:</t>
  </si>
  <si>
    <t xml:space="preserve">Việt Nam </t>
  </si>
  <si>
    <t xml:space="preserve">           BAN CHỈ ĐẠO CỔ PHẦN HÓA</t>
  </si>
  <si>
    <t xml:space="preserve">             Số:              /DSCĐ-TGV</t>
  </si>
  <si>
    <t xml:space="preserve">                       </t>
  </si>
  <si>
    <t xml:space="preserve">       Tổ giúp việc</t>
  </si>
  <si>
    <t xml:space="preserve">                                                Bạc Liêu, ngày     tháng 06 năm 2015</t>
  </si>
  <si>
    <t>TỔ TRƯỞNG</t>
  </si>
  <si>
    <t>KIÊM GIÁM ĐỐC CÔNG TY</t>
  </si>
  <si>
    <t xml:space="preserve">                                NGƯỜI LẬP</t>
  </si>
  <si>
    <t>15/08/1998</t>
  </si>
  <si>
    <t>Mệnh giá cổ phần là 10.000 đồng/CP</t>
  </si>
  <si>
    <t>Tổng giá trị cổ phần của từng cổ đông</t>
  </si>
  <si>
    <t>21C/2 Đ. Hoà Bình - K4 - P7 - TP. Bạc Liêu</t>
  </si>
  <si>
    <t>27/7/2009</t>
  </si>
  <si>
    <t>CA tỉnh Bạc Liêu</t>
  </si>
  <si>
    <t>Việt Nam</t>
  </si>
  <si>
    <t>Phường 1 - TP. Bạc Liêu - Bạc Liêu</t>
  </si>
  <si>
    <t>23/7/2002</t>
  </si>
  <si>
    <t>Châu Văn Đặng- K7 - P1 - TP. Bạc Liêu</t>
  </si>
  <si>
    <t>2A/5 Hùng Vương - K5 - P1 - TP. Bạc Liêu</t>
  </si>
  <si>
    <t>117 Trần Phú - Phường 7 - TP. Bạc Liêu</t>
  </si>
  <si>
    <t>27/11/2007</t>
  </si>
  <si>
    <t>663 Ấp 1 - TT Giá Rai - Gia Rai - Bạc Liêu</t>
  </si>
  <si>
    <t>23/10/2008</t>
  </si>
  <si>
    <t>Tân Tạo -TT Châu Hưng - Vĩnh Lợi - Bạc Liêu</t>
  </si>
  <si>
    <t>24/10/2012</t>
  </si>
  <si>
    <t>21/12 Võ Thị Sáu - P 3 - TP Bạc Liêu - Bạc Liêu</t>
  </si>
  <si>
    <t>29/4/2010</t>
  </si>
  <si>
    <t>430 Đ. 23/8 Phường 8 - TP. Bạc Liêu - Bạc Liêu</t>
  </si>
  <si>
    <t>24/6/2014</t>
  </si>
  <si>
    <t>Số 19 Tô Đức Thắng - K7 - P1 - TP. Bạc Liêu</t>
  </si>
  <si>
    <t>1/10 Lê Thị Hồng Gấm - K6 - P5 - TP. Bạc Liêu</t>
  </si>
  <si>
    <t>06 khu TT công nghiệp - Đ 23/8 - P8 - TP Bạc Liêu</t>
  </si>
  <si>
    <t>429 TT A - TT Hoà Bình - Hoà Bình - Bạc Liêu</t>
  </si>
  <si>
    <t>17/7/2013</t>
  </si>
  <si>
    <t>97 Bà Triệu - P3 - TP. Bạc Liêu</t>
  </si>
  <si>
    <t>26/03/2008</t>
  </si>
  <si>
    <t>TT Hoà Bình - Hoà Bình - Bạc Liêu</t>
  </si>
  <si>
    <t>197 Đ Hương lộ 6 - Khóm 10 - P1 - TP. Bạc Liêu</t>
  </si>
  <si>
    <t>23/04/2009</t>
  </si>
  <si>
    <t>23 Nguyễn Trung Trực - K3 - P5 - TP. Bạc Liêu</t>
  </si>
  <si>
    <t>21/08/2009</t>
  </si>
  <si>
    <t>17 Lê Thị Sáu - K3 - P5 - TP. Bạc Liêu</t>
  </si>
  <si>
    <t>31/05/2013</t>
  </si>
  <si>
    <t>27 - Lê Duẩn - Phường 1 - TP. Bạc Liêu</t>
  </si>
  <si>
    <t>16/02/1998</t>
  </si>
  <si>
    <t>Lô 36 Tạ Thị Huệ - KDC Phường 2 - TP. Bạc Liêu</t>
  </si>
  <si>
    <t>19/12/2006</t>
  </si>
  <si>
    <t>80/396 Cao Văn Lầu - K3 - P 5 - TP. Bạc Liêu</t>
  </si>
  <si>
    <t>28/04/2009</t>
  </si>
  <si>
    <t>90 Đ 14 - KDC Thiên Long - P5 - TP. Bạc Liêu</t>
  </si>
  <si>
    <t>13/06/2009</t>
  </si>
  <si>
    <t>80/2 Hai Bà Trưng - P3 - TP. Bạc Liêu</t>
  </si>
  <si>
    <t>14/05/2009</t>
  </si>
  <si>
    <t>29/11/2004</t>
  </si>
  <si>
    <t>231 Cách Mạng - K9 - P1 -TP. Bạc Liêu</t>
  </si>
  <si>
    <t>37A - Cách Mạng - K9 - P1 -TP. Bạc Liêu</t>
  </si>
  <si>
    <t>21 Bế Văn Đàn - K2 - P7 - TP. Bạc Liêu</t>
  </si>
  <si>
    <t>15/01/2010</t>
  </si>
  <si>
    <t>72/394 Cao Văn Lầu - P5- TP. Bạc Liêu</t>
  </si>
  <si>
    <t>196A/5 Võ Văn Kiệt - P1 - TP. Bạc Liêu</t>
  </si>
  <si>
    <t>4/12 Tỉnh lộ 38 - P5 - TP. Bạc Liêu</t>
  </si>
  <si>
    <t>28/09/1998</t>
  </si>
  <si>
    <t>26 Trà Khứa - Long Thạnh - Vĩnh Lợi - Bạc Liêu</t>
  </si>
  <si>
    <t>28/01/2013</t>
  </si>
  <si>
    <t>07 Nguyễn Thị Mười - P1 - TP. Bạc Liêu</t>
  </si>
  <si>
    <t>20/07/2010</t>
  </si>
  <si>
    <t>132A/2 Hiệp Thành - TP. Bạc Liêu</t>
  </si>
  <si>
    <t>24/06/2002</t>
  </si>
  <si>
    <t>53 Khóm 7 - P1 - TP. Bạc Liêu</t>
  </si>
  <si>
    <t>291/4 Đường 23/8 - P7 - TP. Bạc Liêu</t>
  </si>
  <si>
    <t>27/08/2012</t>
  </si>
  <si>
    <t>174/1 Trần Huỳnh - P7 - TP. Bạc Liêu</t>
  </si>
  <si>
    <t>10/062013</t>
  </si>
  <si>
    <t>65 Đường 12 KDC Thiên Long - P5 - TP. Bạc Liêu</t>
  </si>
  <si>
    <t>6/135 Trà Kha B – Phường 8  – Bạc Liêu</t>
  </si>
  <si>
    <t>Vĩnh Châu - Sóc Trăng</t>
  </si>
  <si>
    <t>13/06/2008</t>
  </si>
  <si>
    <t>275/1 K Đầu lộ - P. Nhà Mát - TP. Bạc Liêu</t>
  </si>
  <si>
    <t>20/06/2005</t>
  </si>
  <si>
    <t>131 Ấp Vĩnh Hoà - Vĩnh Thanh - Phước Long - BL</t>
  </si>
  <si>
    <t>29/04/2008</t>
  </si>
  <si>
    <t>Long Điền Đông - Đông Hải - Bạc Liêu</t>
  </si>
  <si>
    <t>17/02/2002</t>
  </si>
  <si>
    <t>319B Khóm 3 - P5 - TP. Bạc Liêu</t>
  </si>
  <si>
    <t>28/05/2008</t>
  </si>
  <si>
    <t>CA tỉnh Cà Mau</t>
  </si>
  <si>
    <t>Vĩnh Thanh - Phước Long - Bạc Liêu</t>
  </si>
  <si>
    <t>14/04/2009</t>
  </si>
  <si>
    <t>275A/1 Cao Văn Lầu - Nhà mát - Bạc Liêu</t>
  </si>
  <si>
    <t>20/08/1999</t>
  </si>
  <si>
    <t>Ấp Sóc Đồn - Hưng Hội - Vĩnh Lợi - Bạc Liêu</t>
  </si>
  <si>
    <t>22/05/2000</t>
  </si>
  <si>
    <t>Ấp Cây Gia - Định Thành - Đông Hải - BL</t>
  </si>
  <si>
    <t>23/03/2007</t>
  </si>
  <si>
    <t>51/251 Bà Chủ - K4 - P2 - TP. Bạc Liêu</t>
  </si>
  <si>
    <t>98 Nguyễn Thị Minh Khai - P5 - TP. Bạc Liêu</t>
  </si>
  <si>
    <t>28/10/1999</t>
  </si>
  <si>
    <t>CA tỉnh Vĩnh Long</t>
  </si>
  <si>
    <t>13Đ Trần Phú - K2 - P7 - TP. Bạc Liêu</t>
  </si>
  <si>
    <t>14/08/2014</t>
  </si>
  <si>
    <t>36 Hẻm 2 - Cách Mạng - Phường 1 - TP. Bạc Liêu</t>
  </si>
  <si>
    <t>26/03/2012</t>
  </si>
  <si>
    <t>57a – Lý Thường Kiệt – Phường 3  – Bạc Liêu</t>
  </si>
  <si>
    <t>21/08/2003</t>
  </si>
  <si>
    <t>2/5B Hùng Vương - K5 - P1 - TP. Bạc Liêu</t>
  </si>
  <si>
    <t>25/152009</t>
  </si>
  <si>
    <t>02 Lô 7 Lê Đại Hành - K2 - P7 - TP. Bạc Liêu</t>
  </si>
  <si>
    <t>04/01/2010</t>
  </si>
  <si>
    <t>17 Hoàng Văn thụ - K3 - P3 - TP. Bạc Liêu</t>
  </si>
  <si>
    <t>21/9/2004</t>
  </si>
  <si>
    <t>Số 120 - Võ Thị Sáu - Phường 3 - tỉnh Bạc Liêu</t>
  </si>
  <si>
    <t>30/12/2002</t>
  </si>
  <si>
    <t>Ấp 15 – Vĩnh Hậu A – Hoà Bình - tỉnh Bạc Liêu</t>
  </si>
  <si>
    <t>24/05/2010</t>
  </si>
  <si>
    <t>218/5 Hùng Vương – Phường 1- TP. Bạc Liêu</t>
  </si>
  <si>
    <t>27/12/2006</t>
  </si>
  <si>
    <t>150/5 Tôn Đức Thắng - K5 - P1 - TP. Bạc Liêu</t>
  </si>
  <si>
    <t>CA tỉnh Ninh Bình</t>
  </si>
  <si>
    <t>158 Cao Văn Lầu - K2 - P2 - TP. Bạc Liêu</t>
  </si>
  <si>
    <t>18/03/2015</t>
  </si>
  <si>
    <t>4/35 Rạch Thăng - Vĩnh Trạch - Bạc Liêu</t>
  </si>
  <si>
    <t>Khóm 1 - Phường 3 - TP. Bạc Liêu</t>
  </si>
  <si>
    <t>Tà Ky - Ninh Hoà - Hồng Dân - Bạc Liêu</t>
  </si>
  <si>
    <t>26/08/2009</t>
  </si>
  <si>
    <t>4/192 - Tỉnh lộ 38 - TP. Bạc Liêu</t>
  </si>
  <si>
    <t>13/12/2010</t>
  </si>
  <si>
    <t>53A/4 Khóm 2 - P5 - TP. Bạc Liêu</t>
  </si>
  <si>
    <t>23/02/2012</t>
  </si>
  <si>
    <t>44 Thống Nhất - Phường 2 - TP. Bạc Liêu</t>
  </si>
  <si>
    <t>29/09/1997</t>
  </si>
  <si>
    <t>Ấp Xóm Lớn - Chấu Thới - Bạc Liêu</t>
  </si>
  <si>
    <t>26/01/2002</t>
  </si>
  <si>
    <t>24 Lô C Khóm 7 - P1 - TP. Bạc Liêu</t>
  </si>
  <si>
    <t>22/08/2014</t>
  </si>
  <si>
    <t>Phương Bình 1 - Hưng Phú - Mỹ Tú - Sóc Trăng</t>
  </si>
  <si>
    <t>08/09/2010</t>
  </si>
  <si>
    <t>CA tỉnh Sóc Trăng</t>
  </si>
  <si>
    <t>648 Trần Phú - P7 - TP. Bạc Liêu</t>
  </si>
  <si>
    <t>13/07/2005</t>
  </si>
  <si>
    <t>60 Lê Văn Duyệt - Phường 3 - TP. Bạc Liêu</t>
  </si>
  <si>
    <t>06/01/2009</t>
  </si>
  <si>
    <t>X24 Bắc Trần Huỳnh  Phường 1, TPBL, tỉnh Bạc Liêu</t>
  </si>
  <si>
    <t>29/01/2007</t>
  </si>
  <si>
    <t>56 Khóm 3 - Phường 2 - TP. Bạc Liêu</t>
  </si>
  <si>
    <t>22/04/2013</t>
  </si>
  <si>
    <t>Khóm 4 - Phường 5 - TP. Bạc Liêu</t>
  </si>
  <si>
    <t>14/10/2005</t>
  </si>
  <si>
    <t>Khóm 5 - Phường 3 - TP. Bạc Liêu</t>
  </si>
  <si>
    <t>18/06/1998</t>
  </si>
  <si>
    <t>76/378 - Khóm 10 - P1 - TP. Bạc Liêu</t>
  </si>
  <si>
    <t>28/02/2009</t>
  </si>
  <si>
    <t>05/12/2012</t>
  </si>
  <si>
    <t>Khóm 7 - Phường 1 - TP. Bạc Liêu</t>
  </si>
  <si>
    <t>07/01/2003</t>
  </si>
  <si>
    <t>81 Nguyễn Chí Thanh - K10 - P1 - TP. Bạc Liêu</t>
  </si>
  <si>
    <t>27/02/2012</t>
  </si>
  <si>
    <t>24/09/2014</t>
  </si>
  <si>
    <t>Khóm 2 - Phường 5 - TP. Bạc Liêu</t>
  </si>
  <si>
    <t>18/04/2013</t>
  </si>
  <si>
    <t>286/5 - Khóm 5 - Phường 1 - TP. Bạc Liêu</t>
  </si>
  <si>
    <t>24/11/2009</t>
  </si>
  <si>
    <t>054 Kinh Xáng - Phường 3 - TP. Bạc Liêu</t>
  </si>
  <si>
    <t>08/07/2008</t>
  </si>
  <si>
    <t>219/C7 Hùng Vương - Phường 1 - TP. Bạc Liêu</t>
  </si>
  <si>
    <t>26 Nguyễn Thị Minh Khai - Phường 2 - TP. Bạc Liêu</t>
  </si>
  <si>
    <t>25/04/2006</t>
  </si>
  <si>
    <t>04/203 Tỉnh lộ 38 - K7 - P5 - TP. Bạc Liêu</t>
  </si>
  <si>
    <t>04/06/2007</t>
  </si>
  <si>
    <t>07813.820401</t>
  </si>
  <si>
    <t>0913.892.130</t>
  </si>
  <si>
    <t>0939.004.005</t>
  </si>
  <si>
    <t>0913.892.361</t>
  </si>
  <si>
    <t>0918.167.766</t>
  </si>
  <si>
    <t>0944.282.767</t>
  </si>
  <si>
    <t>0912.776.726</t>
  </si>
  <si>
    <t>01236.891.334</t>
  </si>
  <si>
    <t>0919.434.822</t>
  </si>
  <si>
    <t>0913.892.616</t>
  </si>
  <si>
    <t>0918.440.441</t>
  </si>
  <si>
    <t>0919.231.920</t>
  </si>
  <si>
    <t>0918.755.484</t>
  </si>
  <si>
    <t>0903.434.002</t>
  </si>
  <si>
    <t>0913.892.438</t>
  </si>
  <si>
    <t>0903.346.546</t>
  </si>
  <si>
    <t>0909.656.476</t>
  </si>
  <si>
    <t>0939.951.519</t>
  </si>
  <si>
    <t>0919.232.411</t>
  </si>
  <si>
    <t>0986.854.030</t>
  </si>
  <si>
    <t>0913.648.281</t>
  </si>
  <si>
    <t>0913.686.223</t>
  </si>
  <si>
    <t>0918.863.666</t>
  </si>
  <si>
    <t>0919.945.278</t>
  </si>
  <si>
    <t>0908.867.315</t>
  </si>
  <si>
    <t>0939.001.001</t>
  </si>
  <si>
    <t>0945.954.854</t>
  </si>
  <si>
    <t>0945.611.688</t>
  </si>
  <si>
    <t>0918.720.612</t>
  </si>
  <si>
    <t>0918.167.468</t>
  </si>
  <si>
    <t>0919.085.212</t>
  </si>
  <si>
    <t>0907.452.411</t>
  </si>
  <si>
    <t>0919.144.070</t>
  </si>
  <si>
    <t>0918.572.730</t>
  </si>
  <si>
    <t>01889.410.059</t>
  </si>
  <si>
    <t>0978.540.191</t>
  </si>
  <si>
    <t>0913.035.869</t>
  </si>
  <si>
    <t>0121.800.4194</t>
  </si>
  <si>
    <t>0985.643.798</t>
  </si>
  <si>
    <t>0918.304.403</t>
  </si>
  <si>
    <t>0942.567.765</t>
  </si>
  <si>
    <t>0948.770.955</t>
  </si>
  <si>
    <t>01255.659.499</t>
  </si>
  <si>
    <t>0945.725.042</t>
  </si>
  <si>
    <t>01274.400.333</t>
  </si>
  <si>
    <t>0934.017.871</t>
  </si>
  <si>
    <t>01235.359.113</t>
  </si>
  <si>
    <t>01274.061.996</t>
  </si>
  <si>
    <t>0949.949.541</t>
  </si>
  <si>
    <t>0913.892.942</t>
  </si>
  <si>
    <t>0917.868.778</t>
  </si>
  <si>
    <t>0939.549.262</t>
  </si>
  <si>
    <t>0918.693.070</t>
  </si>
  <si>
    <t>0988.995.645</t>
  </si>
  <si>
    <t>0949.033.392</t>
  </si>
  <si>
    <t>0914.838.000</t>
  </si>
  <si>
    <t>0948.177.157</t>
  </si>
  <si>
    <t>0909.430.979</t>
  </si>
  <si>
    <t>0939.386.979</t>
  </si>
  <si>
    <t>0907.769.222</t>
  </si>
  <si>
    <t>0939.778.845</t>
  </si>
  <si>
    <t>0918.807.998</t>
  </si>
  <si>
    <t>0988.237.002</t>
  </si>
  <si>
    <t>0938.222.625</t>
  </si>
  <si>
    <t>0918.624.676</t>
  </si>
  <si>
    <t>0909.783.568</t>
  </si>
  <si>
    <t>0939.110.361</t>
  </si>
  <si>
    <t>0942.271.014</t>
  </si>
  <si>
    <t>01664.194.118</t>
  </si>
  <si>
    <t>0903.608.950</t>
  </si>
  <si>
    <t>0918.827.636</t>
  </si>
  <si>
    <t>01232.566.316</t>
  </si>
  <si>
    <t>0947.618.438</t>
  </si>
  <si>
    <t>0919.641.320</t>
  </si>
  <si>
    <t>0948.798.906</t>
  </si>
  <si>
    <t>0989.217.162</t>
  </si>
  <si>
    <t>0915.886.145</t>
  </si>
  <si>
    <t>0942.338.795</t>
  </si>
  <si>
    <t>0945.945.286</t>
  </si>
  <si>
    <t>07813.956588</t>
  </si>
  <si>
    <t>0918.234.038</t>
  </si>
  <si>
    <t>01287.079.356</t>
  </si>
  <si>
    <t>0945.133.123</t>
  </si>
  <si>
    <t>0918.533.752</t>
  </si>
  <si>
    <t>0918.351.880</t>
  </si>
  <si>
    <t>0908.098.024</t>
  </si>
  <si>
    <t>0944.368.097</t>
  </si>
  <si>
    <t>Số 229 Trần Thanh Viết, phường 2, TP. Bạc Liêu</t>
  </si>
  <si>
    <t>229 Trần Thanh Viết, phường 2, TP Bạc Liêu</t>
  </si>
  <si>
    <t>27/05/2014</t>
  </si>
  <si>
    <t>022897723</t>
  </si>
  <si>
    <t>13/05/2008</t>
  </si>
  <si>
    <t>CA TP HCM</t>
  </si>
  <si>
    <t>4535 Nguyễn Cửu Phú, Tân Tạo A, Bình Tân, TPHCM</t>
  </si>
  <si>
    <t>0903.760.481</t>
  </si>
  <si>
    <t>Trần Văn Sỹ</t>
  </si>
  <si>
    <t>Phó Giám đốc Sở Tài Chính Bạc Liêu</t>
  </si>
  <si>
    <t>0913.826.481</t>
  </si>
  <si>
    <t>Số giấy ủy quyền</t>
  </si>
  <si>
    <t>Chức vụ</t>
  </si>
  <si>
    <t>Chủ tịch Hội đồng thành viên kiêm Tổng giám đốc công ty</t>
  </si>
  <si>
    <t>Kế toán trưởng công ty</t>
  </si>
  <si>
    <t>Thời điểm 15/06/2015</t>
  </si>
  <si>
    <t>Số CMND/ Giấy ủy quyền</t>
  </si>
  <si>
    <t>Số QĐ thành lập hoặc số đăng ký kinh doanh/ Số giấy ủy quyền</t>
  </si>
  <si>
    <t>Họ và tên cổ đông/ Người đại diện theo ủy quyền</t>
  </si>
  <si>
    <t>I. Danh sách cổ đông sở hữu vốn Nhà nước:</t>
  </si>
  <si>
    <t xml:space="preserve">III. Danh sách cổ đông cá nhân: </t>
  </si>
  <si>
    <t xml:space="preserve">                   Tổ giúp việc</t>
  </si>
  <si>
    <t>Tổng cộng</t>
  </si>
  <si>
    <t>Mã số cổ đông</t>
  </si>
  <si>
    <t>Cty TNHH SX nước tinh khiết Ngân Hà</t>
  </si>
  <si>
    <t>Lô 36 Tạ Thị Huệ - KDC P2 - TP. Bạc Liêu</t>
  </si>
  <si>
    <t>06 khu TT công nghiệp-Đ 23/8 - P8 - TP Bạc Liêu</t>
  </si>
  <si>
    <t>65 Đường 12 KDC Thiên Long -P5 - TP. Bạc Liêu</t>
  </si>
  <si>
    <t>X24 Bắc Trần Huỳnh  P1, TPBL, tỉnh Bạc Liêu</t>
  </si>
  <si>
    <t>26 Nguyễn Thị Minh Khai - P2 - TP. Bạc Liêu</t>
  </si>
  <si>
    <t>DANH SÁCH CỔ ĐÔNG THAM DỰ ĐẠI HỘI CỔ ĐÔNG THÀNH LẬP NHIỆM KỲ I (2016-2020)</t>
  </si>
  <si>
    <t>1. Mua cổ phần theo hình thức đấu giá:</t>
  </si>
  <si>
    <t>2. Mua cổ phần theo hình thức ưu đãi:</t>
  </si>
  <si>
    <t xml:space="preserve">             Số:              /DSCĐ-P.TC</t>
  </si>
  <si>
    <t xml:space="preserve">           PHÒNG TÀI CHÍNH</t>
  </si>
  <si>
    <r>
      <t xml:space="preserve">     CÔNG TY TNHH MTV CẤP NƯỚC BẠC LIÊU                                                </t>
    </r>
    <r>
      <rPr>
        <b/>
        <sz val="12"/>
        <rFont val="Times New Roman"/>
        <family val="1"/>
      </rPr>
      <t>CỘNG HOÀ XÃ HỘI CHỦ NGHĨA VIỆT NAM</t>
    </r>
    <r>
      <rPr>
        <sz val="12"/>
        <rFont val="Times New Roman"/>
        <family val="1"/>
      </rPr>
      <t xml:space="preserve">      </t>
    </r>
  </si>
  <si>
    <t xml:space="preserve">                                Độc lập - Tự do - Hạnh phúc </t>
  </si>
  <si>
    <t xml:space="preserve">                                                                                                         Bạc Liêu, ngày 05  tháng 12 năm 2015</t>
  </si>
  <si>
    <t>TRƯỞNG PHÒNG</t>
  </si>
  <si>
    <t xml:space="preserve"> PHÒNG TÀI CHÍNH</t>
  </si>
  <si>
    <t xml:space="preserve">CỘNG HOÀ XÃ HỘI CHỦ NGHĨA VIỆT NAM      </t>
  </si>
  <si>
    <r>
      <t>UBND TỈNH BẠC LIÊU</t>
    </r>
  </si>
  <si>
    <t xml:space="preserve">Độc lập - Tự do - Hạnh phúc </t>
  </si>
  <si>
    <t>BCĐ CPH CÔNG TY TNHH MTV CẤP NƯỚC BL</t>
  </si>
  <si>
    <t>DANH SÁCH KHÁCH MỜI VÀ CỔ ĐÔNG THAM DỰ ĐẠI HỘI ĐỒNG CỔ ĐÔNG</t>
  </si>
  <si>
    <t xml:space="preserve"> THÀNH LẬP CÔNG TY CỔ PHẦN CẤP NƯỚC BẠC LIÊU</t>
  </si>
  <si>
    <t>NHIỆM KỲ THỨ I (2015 - 2020)</t>
  </si>
  <si>
    <t>Bạc Liêu, ngày 07  tháng 12 năm 2015</t>
  </si>
  <si>
    <t xml:space="preserve">III. Danh sách khách mời: </t>
  </si>
  <si>
    <r>
      <t xml:space="preserve">   - Căn cứ Điều 48 Nghị định số 59/2011/NĐ-CP của Chính phủ ngày 18/7/2011 về việc chuyển doanh nghiệp 100% vốn nhà nước thành công ty cổ phần </t>
    </r>
    <r>
      <rPr>
        <i/>
        <sz val="12"/>
        <rFont val="Times New Roman"/>
        <family val="1"/>
      </rPr>
      <t>"chính sách ưu đãi cho người lao động trong doanh nghiệp cổ phần hoá"</t>
    </r>
  </si>
  <si>
    <r>
      <t xml:space="preserve">   - Căn cứ Thông báo số 592/TB-SGDHCM ngày 28/5/2015 của Sở Giao dịch chứng khoán Thành phố Hồ Chí Minh về việc thông báo kết quả đấu giá bán cổ phần của Công ty TNHH MTV Cấp nước Bạc Liêu, giá đấu thành công thấp nhất: </t>
    </r>
    <r>
      <rPr>
        <b/>
        <sz val="12"/>
        <rFont val="Times New Roman"/>
        <family val="1"/>
      </rPr>
      <t>10.100 đồng/cổ phần.</t>
    </r>
  </si>
  <si>
    <t>1. Ông Lê Minh Chiến</t>
  </si>
  <si>
    <t>Phó Chủ tịch UBND tỉnh Bạc Liêu;</t>
  </si>
  <si>
    <t>2. Ông Phan Như Nguyện</t>
  </si>
  <si>
    <t>Giám đốc Sở Tài chính tỉnh Bạc Liêu;</t>
  </si>
  <si>
    <t>3. Ông Lưu Hoàng Ly</t>
  </si>
  <si>
    <t>Giám đốc Sở Kế hoạch &amp; Đầu tư tỉnh Bạc Liêu;</t>
  </si>
  <si>
    <t>Tổng số khách dùng cơm:</t>
  </si>
  <si>
    <t>Khoảng 125 người</t>
  </si>
  <si>
    <t>131 Ấp Vĩnh Hoà - Vĩnh Thanh - Phước Long - Bạc Liêu</t>
  </si>
  <si>
    <t>TRƯỞNG BAN</t>
  </si>
  <si>
    <t>LẬP BẢNG</t>
  </si>
  <si>
    <t>LÃNH ĐẠO CÔNG TY CẤP NƯỚC</t>
  </si>
  <si>
    <t>4. Đại diện lãnh đạo VP. UBND tỉnh Bạc Liêu;</t>
  </si>
  <si>
    <t>5. Tất cả thành viên Ban Chỉ đạo CPH Công ty TNHH MTV Cấp nước Bạc Liêu (9 người);</t>
  </si>
  <si>
    <t>6. Tất cả thành viên Tổ Giúp việc Ban Chỉ đạo CPH Công ty TNHH MTV Cấp nước Bạc Liêu (5 người);</t>
  </si>
  <si>
    <t>7. Đại diện lãnh đạo Sở Lao động - Thương binh và Xã hội (1 người);</t>
  </si>
  <si>
    <t>8. Đại diện lãnh đạo Cục thuế tỉnh Bạc Liêu (1 người);</t>
  </si>
  <si>
    <t>9. Đại diện Tổng Công ty kinh doanh vốn Nhà nước - SCIC (3 người);</t>
  </si>
  <si>
    <t>10. Đại diện Công ty CP Chứng khoán Bảo Việt (3 người);</t>
  </si>
  <si>
    <r>
      <t xml:space="preserve">11. Bà Lý Hồng Yến </t>
    </r>
    <r>
      <rPr>
        <i/>
        <sz val="12"/>
        <rFont val="Times New Roman"/>
        <family val="1"/>
      </rPr>
      <t>(VP. UBND tỉnh Bạc Liêu)</t>
    </r>
    <r>
      <rPr>
        <sz val="12"/>
        <rFont val="Times New Roman"/>
        <family val="1"/>
      </rPr>
      <t>;</t>
    </r>
  </si>
  <si>
    <t>12. Các nguyên lãnh đạo Công ty TNHH MTV Cấp nước Bạc Liêu (khoảng 6 người).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</si>
</sst>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_);_(* \(#,##0.00\);_(* &quot;-&quot;_);_(@_)"/>
    <numFmt numFmtId="174" formatCode="0_);\(0\)"/>
    <numFmt numFmtId="175" formatCode="_(* #,##0.0000000_);_(* \(#,##0.0000000\);_(* &quot;-&quot;_);_(@_)"/>
    <numFmt numFmtId="176" formatCode="[$-42A]h:mm:ss\ AM/PM"/>
    <numFmt numFmtId="177" formatCode="[$-42A]dd\ mmmm\ yyyy"/>
    <numFmt numFmtId="178" formatCode="#,##0.00\ _₫"/>
    <numFmt numFmtId="179" formatCode="_(* #,##0.0_);_(* \(#,##0.0\);_(* &quot;-&quot;??_);_(@_)"/>
    <numFmt numFmtId="180" formatCode="[$-409]mmmm\ dd\,\ yyyy"/>
    <numFmt numFmtId="181" formatCode="[$-409]h:mm:ss\ AM/PM"/>
    <numFmt numFmtId="182" formatCode="00000"/>
    <numFmt numFmtId="183" formatCode="000"/>
  </numFmts>
  <fonts count="63">
    <font>
      <sz val="10"/>
      <name val="Arial"/>
      <family val="0"/>
    </font>
    <font>
      <sz val="12"/>
      <name val="Times New Roman"/>
      <family val="1"/>
    </font>
    <font>
      <b/>
      <sz val="12"/>
      <name val="Times New Roman"/>
      <family val="1"/>
    </font>
    <font>
      <b/>
      <sz val="9"/>
      <name val="Times New Roman"/>
      <family val="1"/>
    </font>
    <font>
      <b/>
      <sz val="13"/>
      <name val="Times New Roman"/>
      <family val="1"/>
    </font>
    <font>
      <b/>
      <sz val="10"/>
      <name val="Times New Roman"/>
      <family val="1"/>
    </font>
    <font>
      <b/>
      <sz val="14"/>
      <name val="Times New Roman"/>
      <family val="1"/>
    </font>
    <font>
      <sz val="11"/>
      <name val="Times New Roman"/>
      <family val="1"/>
    </font>
    <font>
      <b/>
      <sz val="11"/>
      <name val="Times New Roman"/>
      <family val="1"/>
    </font>
    <font>
      <i/>
      <sz val="11"/>
      <name val="Times New Roman"/>
      <family val="1"/>
    </font>
    <font>
      <sz val="11"/>
      <color indexed="8"/>
      <name val="Times New Roman"/>
      <family val="1"/>
    </font>
    <font>
      <sz val="10"/>
      <name val="Times New Roman"/>
      <family val="1"/>
    </font>
    <font>
      <i/>
      <sz val="12"/>
      <name val="Times New Roman"/>
      <family val="1"/>
    </font>
    <font>
      <sz val="8"/>
      <name val="Arial"/>
      <family val="0"/>
    </font>
    <font>
      <sz val="14"/>
      <name val="Times New Roman"/>
      <family val="1"/>
    </font>
    <font>
      <i/>
      <sz val="14"/>
      <name val="Times New Roman"/>
      <family val="1"/>
    </font>
    <font>
      <sz val="13"/>
      <name val="Times New Roman"/>
      <family val="1"/>
    </font>
    <font>
      <i/>
      <sz val="13"/>
      <name val="Times New Roman"/>
      <family val="1"/>
    </font>
    <font>
      <b/>
      <i/>
      <sz val="12"/>
      <name val="Times New Roman"/>
      <family val="1"/>
    </font>
    <font>
      <u val="single"/>
      <sz val="13"/>
      <name val="Times New Roman"/>
      <family val="1"/>
    </font>
    <font>
      <b/>
      <i/>
      <sz val="13"/>
      <name val="Times New Roman"/>
      <family val="1"/>
    </font>
    <font>
      <sz val="8"/>
      <name val="Tahoma"/>
      <family val="0"/>
    </font>
    <font>
      <b/>
      <sz val="8"/>
      <name val="Tahoma"/>
      <family val="0"/>
    </font>
    <font>
      <b/>
      <i/>
      <sz val="14"/>
      <name val="Times New Roman"/>
      <family val="1"/>
    </font>
    <font>
      <b/>
      <sz val="11"/>
      <color indexed="8"/>
      <name val="Times New Roman"/>
      <family val="1"/>
    </font>
    <font>
      <b/>
      <sz val="13"/>
      <color indexed="8"/>
      <name val="Times New Roman"/>
      <family val="1"/>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7" borderId="2"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0" fillId="31" borderId="7" applyNumberFormat="0" applyFont="0" applyAlignment="0" applyProtection="0"/>
    <xf numFmtId="0" fontId="58" fillId="2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2">
    <xf numFmtId="0" fontId="0" fillId="0" borderId="0" xfId="0" applyAlignment="1">
      <alignment/>
    </xf>
    <xf numFmtId="169" fontId="3" fillId="0" borderId="0" xfId="56" applyNumberFormat="1" applyFont="1" applyFill="1" applyBorder="1" applyAlignment="1">
      <alignment horizontal="center" wrapText="1"/>
      <protection/>
    </xf>
    <xf numFmtId="49" fontId="5" fillId="0" borderId="0" xfId="56" applyNumberFormat="1" applyFont="1" applyFill="1" applyBorder="1" applyAlignment="1">
      <alignment/>
      <protection/>
    </xf>
    <xf numFmtId="169" fontId="3" fillId="0" borderId="0" xfId="56" applyNumberFormat="1" applyFont="1" applyFill="1" applyBorder="1" applyAlignment="1">
      <alignment horizontal="left" wrapText="1"/>
      <protection/>
    </xf>
    <xf numFmtId="169" fontId="3" fillId="0" borderId="0" xfId="56" applyNumberFormat="1" applyFont="1" applyFill="1" applyBorder="1" applyAlignment="1">
      <alignment horizontal="right" wrapText="1"/>
      <protection/>
    </xf>
    <xf numFmtId="173" fontId="3" fillId="0" borderId="0" xfId="43" applyNumberFormat="1" applyFont="1" applyFill="1" applyBorder="1" applyAlignment="1">
      <alignment horizontal="right" wrapText="1"/>
    </xf>
    <xf numFmtId="169" fontId="3" fillId="0" borderId="0" xfId="43" applyNumberFormat="1" applyFont="1" applyFill="1" applyBorder="1" applyAlignment="1">
      <alignment horizontal="center" wrapText="1"/>
    </xf>
    <xf numFmtId="169" fontId="7" fillId="0" borderId="0" xfId="56" applyNumberFormat="1" applyFont="1" applyFill="1" applyBorder="1" applyAlignment="1">
      <alignment horizontal="center" vertical="center" wrapText="1"/>
      <protection/>
    </xf>
    <xf numFmtId="169" fontId="8" fillId="0" borderId="0" xfId="56" applyNumberFormat="1" applyFont="1" applyFill="1" applyBorder="1" applyAlignment="1">
      <alignment horizontal="center" wrapText="1"/>
      <protection/>
    </xf>
    <xf numFmtId="169" fontId="8" fillId="0" borderId="0" xfId="56" applyNumberFormat="1" applyFont="1" applyFill="1" applyBorder="1" applyAlignment="1">
      <alignment horizontal="right" wrapText="1"/>
      <protection/>
    </xf>
    <xf numFmtId="169" fontId="7" fillId="0" borderId="0" xfId="56" applyNumberFormat="1" applyFont="1" applyFill="1" applyBorder="1" applyAlignment="1">
      <alignment horizontal="right" wrapText="1"/>
      <protection/>
    </xf>
    <xf numFmtId="173" fontId="7" fillId="0" borderId="0" xfId="43" applyNumberFormat="1" applyFont="1" applyFill="1" applyBorder="1" applyAlignment="1">
      <alignment horizontal="right" wrapText="1"/>
    </xf>
    <xf numFmtId="169" fontId="9" fillId="0" borderId="0" xfId="43" applyNumberFormat="1" applyFont="1" applyFill="1" applyBorder="1" applyAlignment="1">
      <alignment horizontal="center" wrapText="1"/>
    </xf>
    <xf numFmtId="169" fontId="8" fillId="0" borderId="0" xfId="56" applyNumberFormat="1" applyFont="1" applyFill="1" applyBorder="1" applyAlignment="1">
      <alignment horizontal="center" vertical="center" wrapText="1"/>
      <protection/>
    </xf>
    <xf numFmtId="169" fontId="8" fillId="0" borderId="10" xfId="56" applyNumberFormat="1" applyFont="1" applyFill="1" applyBorder="1" applyAlignment="1">
      <alignment horizontal="center" vertical="center" wrapText="1"/>
      <protection/>
    </xf>
    <xf numFmtId="169" fontId="8" fillId="0" borderId="0" xfId="56" applyNumberFormat="1" applyFont="1" applyFill="1" applyBorder="1" applyAlignment="1">
      <alignment vertical="center" wrapText="1"/>
      <protection/>
    </xf>
    <xf numFmtId="174" fontId="7" fillId="0" borderId="10" xfId="56" applyNumberFormat="1" applyFont="1" applyFill="1" applyBorder="1" applyAlignment="1">
      <alignment horizontal="center" wrapText="1"/>
      <protection/>
    </xf>
    <xf numFmtId="169" fontId="7" fillId="0" borderId="10" xfId="43" applyNumberFormat="1" applyFont="1" applyFill="1" applyBorder="1" applyAlignment="1">
      <alignment horizontal="right"/>
    </xf>
    <xf numFmtId="169" fontId="11" fillId="0" borderId="10" xfId="0" applyNumberFormat="1" applyFont="1" applyFill="1" applyBorder="1" applyAlignment="1">
      <alignment horizontal="center" vertical="center"/>
    </xf>
    <xf numFmtId="169" fontId="8" fillId="0" borderId="0" xfId="56" applyNumberFormat="1" applyFont="1" applyFill="1" applyBorder="1" applyAlignment="1">
      <alignment wrapText="1"/>
      <protection/>
    </xf>
    <xf numFmtId="0" fontId="7" fillId="0" borderId="10" xfId="0" applyFont="1" applyFill="1" applyBorder="1" applyAlignment="1">
      <alignment/>
    </xf>
    <xf numFmtId="169" fontId="7" fillId="0" borderId="10" xfId="43" applyNumberFormat="1" applyFont="1" applyFill="1" applyBorder="1" applyAlignment="1" quotePrefix="1">
      <alignment horizontal="right"/>
    </xf>
    <xf numFmtId="169" fontId="7" fillId="0" borderId="10" xfId="56" applyNumberFormat="1" applyFont="1" applyFill="1" applyBorder="1" applyAlignment="1">
      <alignment wrapText="1"/>
      <protection/>
    </xf>
    <xf numFmtId="169" fontId="7" fillId="0" borderId="10" xfId="43" applyNumberFormat="1" applyFont="1" applyFill="1" applyBorder="1" applyAlignment="1">
      <alignment/>
    </xf>
    <xf numFmtId="174" fontId="1" fillId="0" borderId="0" xfId="56" applyNumberFormat="1" applyFont="1" applyFill="1" applyBorder="1" applyAlignment="1">
      <alignment horizontal="left" wrapText="1"/>
      <protection/>
    </xf>
    <xf numFmtId="169" fontId="1" fillId="0" borderId="0" xfId="56" applyNumberFormat="1" applyFont="1" applyFill="1" applyBorder="1" applyAlignment="1">
      <alignment horizontal="right" wrapText="1"/>
      <protection/>
    </xf>
    <xf numFmtId="169" fontId="1" fillId="0" borderId="0" xfId="56" applyNumberFormat="1" applyFont="1" applyFill="1" applyBorder="1" applyAlignment="1">
      <alignment horizontal="center" wrapText="1"/>
      <protection/>
    </xf>
    <xf numFmtId="169" fontId="12" fillId="0" borderId="0" xfId="56" applyNumberFormat="1" applyFont="1" applyFill="1" applyBorder="1" applyAlignment="1">
      <alignment horizontal="center" wrapText="1"/>
      <protection/>
    </xf>
    <xf numFmtId="174" fontId="8" fillId="0" borderId="0" xfId="56" applyNumberFormat="1" applyFont="1" applyFill="1" applyBorder="1" applyAlignment="1">
      <alignment horizontal="center" wrapText="1"/>
      <protection/>
    </xf>
    <xf numFmtId="169" fontId="11" fillId="0" borderId="0" xfId="56" applyNumberFormat="1" applyFont="1" applyFill="1" applyBorder="1" applyAlignment="1">
      <alignment wrapText="1"/>
      <protection/>
    </xf>
    <xf numFmtId="174" fontId="7" fillId="0" borderId="0" xfId="56" applyNumberFormat="1" applyFont="1" applyFill="1" applyBorder="1" applyAlignment="1">
      <alignment horizontal="center" wrapText="1"/>
      <protection/>
    </xf>
    <xf numFmtId="169" fontId="7" fillId="0" borderId="0" xfId="56" applyNumberFormat="1" applyFont="1" applyFill="1" applyBorder="1" applyAlignment="1">
      <alignment horizontal="center" wrapText="1"/>
      <protection/>
    </xf>
    <xf numFmtId="169" fontId="7" fillId="0" borderId="0" xfId="43" applyNumberFormat="1" applyFont="1" applyFill="1" applyBorder="1" applyAlignment="1">
      <alignment horizontal="center" wrapText="1"/>
    </xf>
    <xf numFmtId="49" fontId="8" fillId="0" borderId="0" xfId="0" applyNumberFormat="1" applyFont="1" applyFill="1" applyBorder="1" applyAlignment="1">
      <alignment horizontal="center"/>
    </xf>
    <xf numFmtId="169" fontId="8" fillId="0" borderId="0" xfId="43" applyNumberFormat="1" applyFont="1" applyFill="1" applyBorder="1" applyAlignment="1">
      <alignment wrapText="1"/>
    </xf>
    <xf numFmtId="169" fontId="8" fillId="0" borderId="0" xfId="43" applyNumberFormat="1" applyFont="1" applyFill="1" applyBorder="1" applyAlignment="1">
      <alignment horizontal="center" wrapText="1"/>
    </xf>
    <xf numFmtId="49" fontId="7" fillId="0" borderId="0" xfId="0" applyNumberFormat="1" applyFont="1" applyFill="1" applyBorder="1" applyAlignment="1">
      <alignment horizontal="center"/>
    </xf>
    <xf numFmtId="169" fontId="12" fillId="0" borderId="0" xfId="56" applyNumberFormat="1" applyFont="1" applyFill="1" applyBorder="1" applyAlignment="1">
      <alignment wrapText="1"/>
      <protection/>
    </xf>
    <xf numFmtId="169" fontId="8" fillId="0" borderId="10" xfId="56" applyNumberFormat="1" applyFont="1" applyFill="1" applyBorder="1" applyAlignment="1">
      <alignment wrapText="1"/>
      <protection/>
    </xf>
    <xf numFmtId="1" fontId="9" fillId="0" borderId="10" xfId="56" applyNumberFormat="1" applyFont="1" applyFill="1" applyBorder="1" applyAlignment="1">
      <alignment horizontal="center" wrapText="1"/>
      <protection/>
    </xf>
    <xf numFmtId="1" fontId="9" fillId="0" borderId="10" xfId="56" applyNumberFormat="1" applyFont="1" applyFill="1" applyBorder="1" applyAlignment="1" quotePrefix="1">
      <alignment horizontal="center" wrapText="1"/>
      <protection/>
    </xf>
    <xf numFmtId="1" fontId="9" fillId="0" borderId="0" xfId="56" applyNumberFormat="1" applyFont="1" applyFill="1" applyBorder="1" applyAlignment="1">
      <alignment horizontal="center" wrapText="1"/>
      <protection/>
    </xf>
    <xf numFmtId="169" fontId="6" fillId="0" borderId="0" xfId="56" applyNumberFormat="1" applyFont="1" applyFill="1" applyBorder="1" applyAlignment="1">
      <alignment horizontal="center" vertical="center" wrapText="1"/>
      <protection/>
    </xf>
    <xf numFmtId="169" fontId="2" fillId="0" borderId="0" xfId="43" applyNumberFormat="1" applyFont="1" applyFill="1" applyBorder="1" applyAlignment="1">
      <alignment horizontal="center" wrapText="1"/>
    </xf>
    <xf numFmtId="174" fontId="8" fillId="0" borderId="0" xfId="56" applyNumberFormat="1" applyFont="1" applyFill="1" applyBorder="1" applyAlignment="1">
      <alignment horizontal="left" wrapText="1"/>
      <protection/>
    </xf>
    <xf numFmtId="169" fontId="16" fillId="0" borderId="0" xfId="56" applyNumberFormat="1" applyFont="1" applyFill="1" applyBorder="1" applyAlignment="1">
      <alignment horizontal="center" wrapText="1"/>
      <protection/>
    </xf>
    <xf numFmtId="169" fontId="17" fillId="0" borderId="0" xfId="56" applyNumberFormat="1" applyFont="1" applyFill="1" applyBorder="1" applyAlignment="1">
      <alignment horizontal="center" wrapText="1"/>
      <protection/>
    </xf>
    <xf numFmtId="169" fontId="18" fillId="0" borderId="0" xfId="56" applyNumberFormat="1" applyFont="1" applyFill="1" applyBorder="1" applyAlignment="1">
      <alignment horizontal="left" wrapText="1"/>
      <protection/>
    </xf>
    <xf numFmtId="169" fontId="7" fillId="0" borderId="0" xfId="56" applyNumberFormat="1" applyFont="1" applyFill="1" applyBorder="1" applyAlignment="1" quotePrefix="1">
      <alignment horizontal="left" wrapText="1"/>
      <protection/>
    </xf>
    <xf numFmtId="0" fontId="10" fillId="0" borderId="10" xfId="0" applyFont="1" applyFill="1" applyBorder="1" applyAlignment="1">
      <alignment/>
    </xf>
    <xf numFmtId="0" fontId="11" fillId="0" borderId="10" xfId="0" applyFont="1" applyFill="1" applyBorder="1" applyAlignment="1">
      <alignment horizontal="center"/>
    </xf>
    <xf numFmtId="17" fontId="11" fillId="0" borderId="10" xfId="0" applyNumberFormat="1" applyFont="1" applyFill="1" applyBorder="1" applyAlignment="1" quotePrefix="1">
      <alignment horizontal="center"/>
    </xf>
    <xf numFmtId="172" fontId="11" fillId="0" borderId="10" xfId="41" applyNumberFormat="1" applyFont="1" applyFill="1" applyBorder="1" applyAlignment="1">
      <alignment horizontal="center"/>
    </xf>
    <xf numFmtId="0" fontId="11" fillId="0" borderId="10" xfId="0" applyFont="1" applyFill="1" applyBorder="1" applyAlignment="1" quotePrefix="1">
      <alignment horizontal="center"/>
    </xf>
    <xf numFmtId="173" fontId="7" fillId="0" borderId="10" xfId="56" applyNumberFormat="1" applyFont="1" applyFill="1" applyBorder="1" applyAlignment="1" quotePrefix="1">
      <alignment horizontal="right"/>
      <protection/>
    </xf>
    <xf numFmtId="173" fontId="7" fillId="0" borderId="10" xfId="56" applyNumberFormat="1" applyFont="1" applyFill="1" applyBorder="1">
      <alignment/>
      <protection/>
    </xf>
    <xf numFmtId="169" fontId="7" fillId="0" borderId="10" xfId="56" applyNumberFormat="1" applyFont="1" applyFill="1" applyBorder="1">
      <alignment/>
      <protection/>
    </xf>
    <xf numFmtId="3" fontId="7" fillId="0" borderId="10" xfId="56" applyNumberFormat="1" applyFont="1" applyFill="1" applyBorder="1">
      <alignment/>
      <protection/>
    </xf>
    <xf numFmtId="169" fontId="8" fillId="0" borderId="10" xfId="56" applyNumberFormat="1" applyFont="1" applyFill="1" applyBorder="1">
      <alignment/>
      <protection/>
    </xf>
    <xf numFmtId="174" fontId="16" fillId="0" borderId="0" xfId="56" applyNumberFormat="1" applyFont="1" applyFill="1" applyBorder="1" applyAlignment="1">
      <alignment horizontal="left" wrapText="1"/>
      <protection/>
    </xf>
    <xf numFmtId="174" fontId="4" fillId="0" borderId="0" xfId="56" applyNumberFormat="1" applyFont="1" applyFill="1" applyBorder="1" applyAlignment="1">
      <alignment horizontal="left" wrapText="1"/>
      <protection/>
    </xf>
    <xf numFmtId="0" fontId="6" fillId="0" borderId="0" xfId="56" applyNumberFormat="1" applyFont="1" applyFill="1" applyBorder="1" applyAlignment="1">
      <alignment horizontal="left" vertical="center" wrapText="1"/>
      <protection/>
    </xf>
    <xf numFmtId="0" fontId="14" fillId="0" borderId="0" xfId="56" applyNumberFormat="1" applyFont="1" applyFill="1" applyBorder="1" applyAlignment="1">
      <alignment vertical="center" wrapText="1"/>
      <protection/>
    </xf>
    <xf numFmtId="169" fontId="14" fillId="0" borderId="0" xfId="56" applyNumberFormat="1" applyFont="1" applyFill="1" applyBorder="1" applyAlignment="1">
      <alignment horizontal="left" vertical="center" wrapText="1"/>
      <protection/>
    </xf>
    <xf numFmtId="0" fontId="14" fillId="0" borderId="0" xfId="56" applyNumberFormat="1" applyFont="1" applyFill="1" applyBorder="1" applyAlignment="1">
      <alignment horizontal="left" vertical="center" wrapText="1"/>
      <protection/>
    </xf>
    <xf numFmtId="174" fontId="4" fillId="0" borderId="0" xfId="56" applyNumberFormat="1" applyFont="1" applyFill="1" applyBorder="1" applyAlignment="1">
      <alignment wrapText="1"/>
      <protection/>
    </xf>
    <xf numFmtId="0" fontId="4" fillId="0" borderId="0" xfId="0" applyFont="1" applyFill="1" applyBorder="1" applyAlignment="1">
      <alignment vertical="center"/>
    </xf>
    <xf numFmtId="169" fontId="8" fillId="0" borderId="10" xfId="43" applyNumberFormat="1" applyFont="1" applyFill="1" applyBorder="1" applyAlignment="1">
      <alignment horizontal="center" vertical="center" wrapText="1"/>
    </xf>
    <xf numFmtId="173" fontId="8" fillId="0" borderId="0" xfId="43" applyNumberFormat="1" applyFont="1" applyFill="1" applyBorder="1" applyAlignment="1">
      <alignment horizontal="right" wrapText="1"/>
    </xf>
    <xf numFmtId="169" fontId="8" fillId="0" borderId="11" xfId="43" applyNumberFormat="1" applyFont="1" applyFill="1" applyBorder="1" applyAlignment="1">
      <alignment vertical="center" wrapText="1"/>
    </xf>
    <xf numFmtId="169" fontId="8" fillId="0" borderId="12" xfId="43" applyNumberFormat="1" applyFont="1" applyFill="1" applyBorder="1" applyAlignment="1">
      <alignment horizontal="center" wrapText="1"/>
    </xf>
    <xf numFmtId="174" fontId="11" fillId="0" borderId="10" xfId="56" applyNumberFormat="1" applyFont="1" applyFill="1" applyBorder="1" applyAlignment="1">
      <alignment horizontal="center" wrapText="1"/>
      <protection/>
    </xf>
    <xf numFmtId="169" fontId="11" fillId="0" borderId="10" xfId="56" applyNumberFormat="1" applyFont="1" applyFill="1" applyBorder="1" applyAlignment="1">
      <alignment wrapText="1"/>
      <protection/>
    </xf>
    <xf numFmtId="3" fontId="11" fillId="0" borderId="10" xfId="56" applyNumberFormat="1" applyFont="1" applyFill="1" applyBorder="1">
      <alignment/>
      <protection/>
    </xf>
    <xf numFmtId="172" fontId="2" fillId="0" borderId="0" xfId="41" applyNumberFormat="1" applyFont="1" applyFill="1" applyAlignment="1">
      <alignment vertical="center"/>
    </xf>
    <xf numFmtId="172" fontId="4" fillId="0" borderId="0" xfId="41" applyNumberFormat="1" applyFont="1" applyFill="1" applyAlignment="1">
      <alignment vertical="center"/>
    </xf>
    <xf numFmtId="169" fontId="17" fillId="0" borderId="0" xfId="56" applyNumberFormat="1" applyFont="1" applyFill="1" applyBorder="1" applyAlignment="1">
      <alignment wrapText="1"/>
      <protection/>
    </xf>
    <xf numFmtId="169" fontId="11" fillId="0" borderId="10" xfId="43" applyNumberFormat="1" applyFont="1" applyFill="1" applyBorder="1" applyAlignment="1">
      <alignment/>
    </xf>
    <xf numFmtId="173" fontId="11" fillId="0" borderId="10" xfId="56" applyNumberFormat="1" applyFont="1" applyFill="1" applyBorder="1">
      <alignment/>
      <protection/>
    </xf>
    <xf numFmtId="169" fontId="11" fillId="0" borderId="10" xfId="56" applyNumberFormat="1" applyFont="1" applyFill="1" applyBorder="1">
      <alignment/>
      <protection/>
    </xf>
    <xf numFmtId="169" fontId="5" fillId="0" borderId="10" xfId="56" applyNumberFormat="1" applyFont="1" applyFill="1" applyBorder="1">
      <alignment/>
      <protection/>
    </xf>
    <xf numFmtId="169" fontId="5" fillId="0" borderId="10" xfId="56" applyNumberFormat="1" applyFont="1" applyFill="1" applyBorder="1" applyAlignment="1">
      <alignment wrapText="1"/>
      <protection/>
    </xf>
    <xf numFmtId="169" fontId="5" fillId="0" borderId="0" xfId="56" applyNumberFormat="1" applyFont="1" applyFill="1" applyBorder="1" applyAlignment="1">
      <alignment wrapText="1"/>
      <protection/>
    </xf>
    <xf numFmtId="169" fontId="11" fillId="0" borderId="10" xfId="0" applyNumberFormat="1" applyFont="1" applyFill="1" applyBorder="1" applyAlignment="1">
      <alignment horizontal="center" vertical="center" wrapText="1"/>
    </xf>
    <xf numFmtId="169" fontId="7" fillId="0" borderId="10" xfId="56" applyNumberFormat="1" applyFont="1" applyFill="1" applyBorder="1" applyAlignment="1">
      <alignment horizontal="center" vertical="center" wrapText="1"/>
      <protection/>
    </xf>
    <xf numFmtId="169" fontId="5" fillId="0" borderId="10" xfId="56" applyNumberFormat="1" applyFont="1" applyFill="1" applyBorder="1" applyAlignment="1">
      <alignment horizontal="center" vertical="center" wrapText="1"/>
      <protection/>
    </xf>
    <xf numFmtId="174" fontId="7" fillId="0" borderId="10" xfId="56" applyNumberFormat="1"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169" fontId="11" fillId="0" borderId="0" xfId="56" applyNumberFormat="1" applyFont="1" applyFill="1" applyBorder="1" applyAlignment="1">
      <alignment horizontal="center" wrapText="1"/>
      <protection/>
    </xf>
    <xf numFmtId="0" fontId="2" fillId="0" borderId="0" xfId="0" applyFont="1" applyFill="1" applyBorder="1" applyAlignment="1">
      <alignment vertical="center"/>
    </xf>
    <xf numFmtId="0" fontId="1" fillId="0" borderId="0" xfId="0" applyFont="1" applyFill="1" applyBorder="1" applyAlignment="1">
      <alignment/>
    </xf>
    <xf numFmtId="174" fontId="8" fillId="0" borderId="10" xfId="56" applyNumberFormat="1" applyFont="1" applyFill="1" applyBorder="1" applyAlignment="1">
      <alignment horizontal="center" vertical="center" wrapText="1"/>
      <protection/>
    </xf>
    <xf numFmtId="1" fontId="8" fillId="0" borderId="10" xfId="56" applyNumberFormat="1" applyFont="1" applyFill="1" applyBorder="1" applyAlignment="1">
      <alignment horizontal="center" wrapText="1"/>
      <protection/>
    </xf>
    <xf numFmtId="1" fontId="8" fillId="0" borderId="10" xfId="56" applyNumberFormat="1" applyFont="1" applyFill="1" applyBorder="1" applyAlignment="1">
      <alignment horizontal="left" wrapText="1"/>
      <protection/>
    </xf>
    <xf numFmtId="1" fontId="8" fillId="0" borderId="10" xfId="56" applyNumberFormat="1" applyFont="1" applyFill="1" applyBorder="1" applyAlignment="1" quotePrefix="1">
      <alignment horizontal="left" wrapText="1"/>
      <protection/>
    </xf>
    <xf numFmtId="1" fontId="8" fillId="0" borderId="0" xfId="56" applyNumberFormat="1" applyFont="1" applyFill="1" applyBorder="1" applyAlignment="1">
      <alignment horizontal="left" wrapText="1"/>
      <protection/>
    </xf>
    <xf numFmtId="174" fontId="8" fillId="0" borderId="10" xfId="56" applyNumberFormat="1" applyFont="1" applyFill="1" applyBorder="1" applyAlignment="1">
      <alignment horizontal="center" wrapText="1"/>
      <protection/>
    </xf>
    <xf numFmtId="0" fontId="24" fillId="0" borderId="10" xfId="0" applyFont="1" applyFill="1" applyBorder="1" applyAlignment="1">
      <alignment/>
    </xf>
    <xf numFmtId="0" fontId="5" fillId="0" borderId="10" xfId="0" applyFont="1" applyFill="1" applyBorder="1" applyAlignment="1">
      <alignment horizontal="center"/>
    </xf>
    <xf numFmtId="0" fontId="5" fillId="0" borderId="10" xfId="0" applyFont="1" applyFill="1" applyBorder="1" applyAlignment="1" quotePrefix="1">
      <alignment horizontal="center"/>
    </xf>
    <xf numFmtId="169" fontId="5"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Fill="1" applyBorder="1" applyAlignment="1" quotePrefix="1">
      <alignment horizontal="center" vertical="center" wrapText="1"/>
    </xf>
    <xf numFmtId="1" fontId="9" fillId="0" borderId="10" xfId="56" applyNumberFormat="1" applyFont="1" applyFill="1" applyBorder="1" applyAlignment="1">
      <alignment horizontal="center" vertical="center" wrapText="1"/>
      <protection/>
    </xf>
    <xf numFmtId="1" fontId="9" fillId="0" borderId="10" xfId="56" applyNumberFormat="1" applyFont="1" applyFill="1" applyBorder="1" applyAlignment="1" quotePrefix="1">
      <alignment horizontal="center" vertical="center" wrapText="1"/>
      <protection/>
    </xf>
    <xf numFmtId="1" fontId="9" fillId="0" borderId="0" xfId="56" applyNumberFormat="1" applyFont="1" applyFill="1" applyBorder="1" applyAlignment="1">
      <alignment horizontal="center" vertical="center" wrapText="1"/>
      <protection/>
    </xf>
    <xf numFmtId="169" fontId="4" fillId="0" borderId="0" xfId="56" applyNumberFormat="1" applyFont="1" applyFill="1" applyBorder="1" applyAlignment="1">
      <alignment horizontal="center" wrapText="1"/>
      <protection/>
    </xf>
    <xf numFmtId="49" fontId="2" fillId="0" borderId="0" xfId="56" applyNumberFormat="1" applyFont="1" applyFill="1" applyBorder="1" applyAlignment="1">
      <alignment horizontal="center"/>
      <protection/>
    </xf>
    <xf numFmtId="1" fontId="7" fillId="0" borderId="0" xfId="56" applyNumberFormat="1" applyFont="1" applyFill="1" applyBorder="1" applyAlignment="1">
      <alignment horizontal="center" vertical="center" wrapText="1"/>
      <protection/>
    </xf>
    <xf numFmtId="49" fontId="2" fillId="0" borderId="0" xfId="56" applyNumberFormat="1" applyFont="1" applyFill="1" applyBorder="1" applyAlignment="1">
      <alignment/>
      <protection/>
    </xf>
    <xf numFmtId="169" fontId="6" fillId="0" borderId="0" xfId="56" applyNumberFormat="1" applyFont="1" applyFill="1" applyBorder="1" applyAlignment="1">
      <alignment vertical="center" wrapText="1"/>
      <protection/>
    </xf>
    <xf numFmtId="172" fontId="10" fillId="0" borderId="10" xfId="41" applyNumberFormat="1" applyFont="1" applyFill="1" applyBorder="1" applyAlignment="1">
      <alignment/>
    </xf>
    <xf numFmtId="172" fontId="7" fillId="0" borderId="10" xfId="41" applyNumberFormat="1" applyFont="1" applyFill="1" applyBorder="1" applyAlignment="1">
      <alignment/>
    </xf>
    <xf numFmtId="174" fontId="7" fillId="0" borderId="13" xfId="56" applyNumberFormat="1" applyFont="1" applyFill="1" applyBorder="1" applyAlignment="1">
      <alignment horizontal="center" vertical="center" wrapText="1"/>
      <protection/>
    </xf>
    <xf numFmtId="0" fontId="10" fillId="0" borderId="13" xfId="0" applyFont="1" applyFill="1" applyBorder="1" applyAlignment="1">
      <alignment horizontal="left" vertical="center" wrapText="1"/>
    </xf>
    <xf numFmtId="174" fontId="4" fillId="0" borderId="14" xfId="56" applyNumberFormat="1" applyFont="1" applyFill="1" applyBorder="1" applyAlignment="1">
      <alignment horizontal="left" vertical="center" wrapText="1"/>
      <protection/>
    </xf>
    <xf numFmtId="0" fontId="25" fillId="0" borderId="14" xfId="0" applyFont="1" applyFill="1" applyBorder="1" applyAlignment="1">
      <alignment horizontal="left" vertical="center" wrapText="1"/>
    </xf>
    <xf numFmtId="172" fontId="25" fillId="0" borderId="14" xfId="41" applyNumberFormat="1" applyFont="1" applyFill="1" applyBorder="1" applyAlignment="1">
      <alignment horizontal="left" vertical="center" wrapText="1"/>
    </xf>
    <xf numFmtId="169" fontId="4" fillId="0" borderId="0" xfId="56" applyNumberFormat="1" applyFont="1" applyFill="1" applyBorder="1" applyAlignment="1">
      <alignment horizontal="center" vertical="center" wrapText="1"/>
      <protection/>
    </xf>
    <xf numFmtId="0" fontId="25" fillId="0" borderId="0" xfId="0" applyFont="1" applyFill="1" applyBorder="1" applyAlignment="1">
      <alignment horizontal="left" vertical="center" wrapText="1"/>
    </xf>
    <xf numFmtId="172" fontId="25" fillId="0" borderId="0" xfId="41"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172" fontId="24" fillId="0" borderId="10" xfId="41" applyNumberFormat="1" applyFont="1" applyFill="1" applyBorder="1" applyAlignment="1">
      <alignment horizontal="left" vertical="center" wrapText="1"/>
    </xf>
    <xf numFmtId="1" fontId="7" fillId="0" borderId="10" xfId="56" applyNumberFormat="1" applyFont="1" applyFill="1" applyBorder="1" applyAlignment="1">
      <alignment horizontal="center" vertical="center" wrapText="1"/>
      <protection/>
    </xf>
    <xf numFmtId="1" fontId="7" fillId="0" borderId="10" xfId="56" applyNumberFormat="1" applyFont="1" applyFill="1" applyBorder="1" applyAlignment="1">
      <alignment horizontal="left" wrapText="1"/>
      <protection/>
    </xf>
    <xf numFmtId="1" fontId="7" fillId="0" borderId="0" xfId="56" applyNumberFormat="1" applyFont="1" applyFill="1" applyBorder="1" applyAlignment="1">
      <alignment horizontal="left" wrapText="1"/>
      <protection/>
    </xf>
    <xf numFmtId="169" fontId="7" fillId="0" borderId="0" xfId="56" applyNumberFormat="1" applyFont="1" applyFill="1" applyBorder="1" applyAlignment="1">
      <alignment wrapText="1"/>
      <protection/>
    </xf>
    <xf numFmtId="174" fontId="16" fillId="0" borderId="0" xfId="56" applyNumberFormat="1" applyFont="1" applyFill="1" applyBorder="1" applyAlignment="1">
      <alignment wrapText="1"/>
      <protection/>
    </xf>
    <xf numFmtId="169" fontId="1" fillId="0" borderId="0" xfId="43" applyNumberFormat="1" applyFont="1" applyFill="1" applyBorder="1" applyAlignment="1">
      <alignment horizontal="center" wrapText="1"/>
    </xf>
    <xf numFmtId="1" fontId="11" fillId="0" borderId="10" xfId="56" applyNumberFormat="1" applyFont="1" applyFill="1" applyBorder="1" applyAlignment="1">
      <alignment wrapText="1"/>
      <protection/>
    </xf>
    <xf numFmtId="172" fontId="10" fillId="0" borderId="10" xfId="0" applyNumberFormat="1" applyFont="1" applyFill="1" applyBorder="1" applyAlignment="1">
      <alignment/>
    </xf>
    <xf numFmtId="172" fontId="24" fillId="0" borderId="10" xfId="0" applyNumberFormat="1"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172" fontId="10" fillId="0" borderId="13" xfId="41" applyNumberFormat="1" applyFont="1" applyFill="1" applyBorder="1" applyAlignment="1">
      <alignment horizontal="center" vertical="center" wrapText="1"/>
    </xf>
    <xf numFmtId="172" fontId="10" fillId="0" borderId="13" xfId="0" applyNumberFormat="1" applyFont="1" applyFill="1" applyBorder="1" applyAlignment="1">
      <alignment horizontal="center" vertical="center" wrapText="1"/>
    </xf>
    <xf numFmtId="169" fontId="7" fillId="0" borderId="10" xfId="56" applyNumberFormat="1" applyFont="1" applyFill="1" applyBorder="1" applyAlignment="1" quotePrefix="1">
      <alignment horizontal="center" vertical="center" wrapText="1"/>
      <protection/>
    </xf>
    <xf numFmtId="0" fontId="7" fillId="0" borderId="10" xfId="41" applyNumberFormat="1" applyFont="1" applyFill="1" applyBorder="1" applyAlignment="1">
      <alignment horizontal="center" wrapText="1"/>
    </xf>
    <xf numFmtId="169" fontId="7" fillId="0" borderId="10" xfId="56" applyNumberFormat="1" applyFont="1" applyFill="1" applyBorder="1" applyAlignment="1">
      <alignment horizontal="right" wrapText="1"/>
      <protection/>
    </xf>
    <xf numFmtId="0" fontId="7" fillId="0" borderId="10" xfId="56" applyNumberFormat="1" applyFont="1" applyFill="1" applyBorder="1" applyAlignment="1">
      <alignment horizontal="center" wrapText="1"/>
      <protection/>
    </xf>
    <xf numFmtId="14" fontId="7" fillId="0" borderId="10" xfId="56" applyNumberFormat="1" applyFont="1" applyFill="1" applyBorder="1" applyAlignment="1">
      <alignment horizontal="right" wrapText="1"/>
      <protection/>
    </xf>
    <xf numFmtId="0" fontId="7" fillId="0" borderId="0" xfId="0" applyFont="1" applyAlignment="1">
      <alignment/>
    </xf>
    <xf numFmtId="0" fontId="7" fillId="0" borderId="0" xfId="0" applyFont="1" applyAlignment="1">
      <alignment horizontal="center"/>
    </xf>
    <xf numFmtId="169" fontId="7" fillId="0" borderId="10" xfId="56" applyNumberFormat="1" applyFont="1" applyFill="1" applyBorder="1" applyAlignment="1" quotePrefix="1">
      <alignment horizontal="right" wrapText="1"/>
      <protection/>
    </xf>
    <xf numFmtId="0" fontId="7" fillId="0" borderId="10" xfId="0" applyFont="1" applyBorder="1" applyAlignment="1">
      <alignment/>
    </xf>
    <xf numFmtId="0" fontId="7" fillId="0" borderId="10" xfId="0" applyFont="1" applyBorder="1" applyAlignment="1">
      <alignment horizontal="center"/>
    </xf>
    <xf numFmtId="0" fontId="10" fillId="0" borderId="13" xfId="0" applyFont="1" applyFill="1" applyBorder="1" applyAlignment="1" quotePrefix="1">
      <alignment horizontal="center" vertical="center" wrapText="1"/>
    </xf>
    <xf numFmtId="0" fontId="10" fillId="0" borderId="10" xfId="0" applyFont="1" applyFill="1" applyBorder="1" applyAlignment="1" quotePrefix="1">
      <alignment horizontal="center"/>
    </xf>
    <xf numFmtId="0" fontId="7"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4" xfId="0" applyFont="1" applyFill="1" applyBorder="1" applyAlignment="1">
      <alignment horizontal="center" vertical="center" wrapText="1"/>
    </xf>
    <xf numFmtId="169" fontId="8" fillId="0" borderId="10" xfId="56" applyNumberFormat="1" applyFont="1" applyFill="1" applyBorder="1" applyAlignment="1">
      <alignment horizontal="center" wrapText="1"/>
      <protection/>
    </xf>
    <xf numFmtId="174" fontId="1" fillId="0" borderId="0" xfId="56" applyNumberFormat="1" applyFont="1" applyFill="1" applyBorder="1" applyAlignment="1">
      <alignment horizontal="center" wrapText="1"/>
      <protection/>
    </xf>
    <xf numFmtId="169" fontId="18" fillId="0" borderId="0" xfId="56" applyNumberFormat="1" applyFont="1" applyFill="1" applyBorder="1" applyAlignment="1">
      <alignment horizontal="center" wrapText="1"/>
      <protection/>
    </xf>
    <xf numFmtId="169" fontId="7" fillId="0" borderId="0" xfId="56" applyNumberFormat="1" applyFont="1" applyFill="1" applyBorder="1" applyAlignment="1" quotePrefix="1">
      <alignment horizontal="center" wrapText="1"/>
      <protection/>
    </xf>
    <xf numFmtId="0" fontId="7" fillId="0" borderId="10" xfId="0" applyFont="1" applyFill="1" applyBorder="1" applyAlignment="1" quotePrefix="1">
      <alignment horizontal="center"/>
    </xf>
    <xf numFmtId="0" fontId="10" fillId="0" borderId="10" xfId="0" applyFont="1" applyFill="1" applyBorder="1" applyAlignment="1" quotePrefix="1">
      <alignment horizontal="center" vertical="center" wrapText="1"/>
    </xf>
    <xf numFmtId="172" fontId="10" fillId="0" borderId="10" xfId="41" applyNumberFormat="1"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169" fontId="7" fillId="0" borderId="10" xfId="56" applyNumberFormat="1" applyFont="1" applyFill="1" applyBorder="1" applyAlignment="1">
      <alignment horizontal="left" vertical="center" wrapText="1"/>
      <protection/>
    </xf>
    <xf numFmtId="174" fontId="4" fillId="0" borderId="14" xfId="56" applyNumberFormat="1" applyFont="1" applyFill="1" applyBorder="1" applyAlignment="1">
      <alignment horizontal="left" wrapText="1"/>
      <protection/>
    </xf>
    <xf numFmtId="3" fontId="1" fillId="0" borderId="0" xfId="0" applyNumberFormat="1" applyFont="1" applyFill="1" applyBorder="1" applyAlignment="1">
      <alignment/>
    </xf>
    <xf numFmtId="3" fontId="2" fillId="0" borderId="0" xfId="0" applyNumberFormat="1" applyFont="1" applyFill="1" applyBorder="1" applyAlignment="1">
      <alignment vertical="center"/>
    </xf>
    <xf numFmtId="3" fontId="2" fillId="0" borderId="0" xfId="56" applyNumberFormat="1" applyFont="1" applyFill="1" applyBorder="1" applyAlignment="1">
      <alignment horizontal="center"/>
      <protection/>
    </xf>
    <xf numFmtId="3" fontId="16" fillId="0" borderId="0" xfId="56" applyNumberFormat="1" applyFont="1" applyFill="1" applyBorder="1" applyAlignment="1">
      <alignment horizontal="center" wrapText="1"/>
      <protection/>
    </xf>
    <xf numFmtId="3" fontId="6" fillId="0" borderId="0" xfId="56" applyNumberFormat="1" applyFont="1" applyFill="1" applyBorder="1" applyAlignment="1">
      <alignment horizontal="center" vertical="center" wrapText="1"/>
      <protection/>
    </xf>
    <xf numFmtId="3" fontId="4" fillId="0" borderId="14" xfId="56" applyNumberFormat="1" applyFont="1" applyFill="1" applyBorder="1" applyAlignment="1">
      <alignment horizontal="left" wrapText="1"/>
      <protection/>
    </xf>
    <xf numFmtId="3" fontId="8" fillId="0" borderId="10" xfId="56" applyNumberFormat="1" applyFont="1" applyFill="1" applyBorder="1" applyAlignment="1">
      <alignment horizontal="center" vertical="center" wrapText="1"/>
      <protection/>
    </xf>
    <xf numFmtId="3" fontId="4" fillId="0" borderId="14" xfId="56" applyNumberFormat="1" applyFont="1" applyFill="1" applyBorder="1" applyAlignment="1">
      <alignment horizontal="left" vertical="center" wrapText="1"/>
      <protection/>
    </xf>
    <xf numFmtId="3" fontId="7" fillId="0" borderId="0" xfId="56" applyNumberFormat="1" applyFont="1" applyFill="1" applyBorder="1" applyAlignment="1">
      <alignment horizontal="center" wrapText="1"/>
      <protection/>
    </xf>
    <xf numFmtId="3" fontId="8" fillId="0" borderId="0" xfId="56" applyNumberFormat="1" applyFont="1" applyFill="1" applyBorder="1" applyAlignment="1">
      <alignment horizontal="left" wrapText="1"/>
      <protection/>
    </xf>
    <xf numFmtId="3" fontId="8" fillId="0" borderId="0" xfId="56" applyNumberFormat="1" applyFont="1" applyFill="1" applyBorder="1" applyAlignment="1">
      <alignment horizontal="center" wrapText="1"/>
      <protection/>
    </xf>
    <xf numFmtId="3" fontId="1" fillId="0" borderId="0" xfId="56" applyNumberFormat="1" applyFont="1" applyFill="1" applyBorder="1" applyAlignment="1">
      <alignment horizontal="left" wrapText="1"/>
      <protection/>
    </xf>
    <xf numFmtId="183" fontId="7" fillId="0" borderId="13" xfId="56" applyNumberFormat="1" applyFont="1" applyFill="1" applyBorder="1" applyAlignment="1" quotePrefix="1">
      <alignment horizontal="center" vertical="center" wrapText="1"/>
      <protection/>
    </xf>
    <xf numFmtId="183" fontId="7" fillId="0" borderId="13" xfId="56" applyNumberFormat="1" applyFont="1" applyFill="1" applyBorder="1" applyAlignment="1">
      <alignment horizontal="center" vertical="center" wrapText="1"/>
      <protection/>
    </xf>
    <xf numFmtId="183" fontId="7" fillId="0" borderId="10" xfId="56" applyNumberFormat="1" applyFont="1" applyFill="1" applyBorder="1" applyAlignment="1">
      <alignment horizontal="center" wrapText="1"/>
      <protection/>
    </xf>
    <xf numFmtId="183" fontId="7" fillId="0" borderId="10" xfId="56" applyNumberFormat="1" applyFont="1" applyFill="1" applyBorder="1" applyAlignment="1">
      <alignment horizontal="center" vertical="center" wrapText="1"/>
      <protection/>
    </xf>
    <xf numFmtId="0" fontId="10" fillId="0" borderId="10" xfId="0" applyNumberFormat="1" applyFont="1" applyFill="1" applyBorder="1" applyAlignment="1" quotePrefix="1">
      <alignment horizontal="center" vertical="center" wrapText="1"/>
    </xf>
    <xf numFmtId="172" fontId="2" fillId="0" borderId="0" xfId="41" applyNumberFormat="1" applyFont="1" applyFill="1" applyBorder="1" applyAlignment="1">
      <alignment/>
    </xf>
    <xf numFmtId="172" fontId="2" fillId="0" borderId="0" xfId="41" applyNumberFormat="1" applyFont="1" applyFill="1" applyBorder="1" applyAlignment="1">
      <alignment horizontal="center"/>
    </xf>
    <xf numFmtId="172" fontId="16" fillId="0" borderId="0" xfId="41" applyNumberFormat="1" applyFont="1" applyFill="1" applyBorder="1" applyAlignment="1">
      <alignment horizontal="center" wrapText="1"/>
    </xf>
    <xf numFmtId="172" fontId="6" fillId="0" borderId="0" xfId="41" applyNumberFormat="1" applyFont="1" applyFill="1" applyBorder="1" applyAlignment="1">
      <alignment horizontal="center" vertical="center" wrapText="1"/>
    </xf>
    <xf numFmtId="172" fontId="8" fillId="0" borderId="0" xfId="41" applyNumberFormat="1" applyFont="1" applyFill="1" applyBorder="1" applyAlignment="1">
      <alignment wrapText="1"/>
    </xf>
    <xf numFmtId="172" fontId="8" fillId="0" borderId="10" xfId="41" applyNumberFormat="1" applyFont="1" applyFill="1" applyBorder="1" applyAlignment="1">
      <alignment horizontal="center" vertical="center" wrapText="1"/>
    </xf>
    <xf numFmtId="172" fontId="8" fillId="0" borderId="10" xfId="41" applyNumberFormat="1" applyFont="1" applyFill="1" applyBorder="1" applyAlignment="1">
      <alignment wrapText="1"/>
    </xf>
    <xf numFmtId="172" fontId="6" fillId="0" borderId="0" xfId="41" applyNumberFormat="1" applyFont="1" applyFill="1" applyBorder="1" applyAlignment="1">
      <alignment vertical="center" wrapText="1"/>
    </xf>
    <xf numFmtId="172" fontId="8" fillId="0" borderId="0" xfId="41" applyNumberFormat="1" applyFont="1" applyFill="1" applyBorder="1" applyAlignment="1">
      <alignment horizontal="center" wrapText="1"/>
    </xf>
    <xf numFmtId="172" fontId="1" fillId="0" borderId="0" xfId="41" applyNumberFormat="1" applyFont="1" applyFill="1" applyBorder="1" applyAlignment="1">
      <alignment horizontal="left" wrapText="1"/>
    </xf>
    <xf numFmtId="172" fontId="11" fillId="0" borderId="0" xfId="41" applyNumberFormat="1" applyFont="1" applyFill="1" applyBorder="1" applyAlignment="1">
      <alignment horizontal="center" wrapText="1"/>
    </xf>
    <xf numFmtId="172" fontId="18" fillId="0" borderId="0" xfId="41" applyNumberFormat="1" applyFont="1" applyFill="1" applyBorder="1" applyAlignment="1">
      <alignment horizontal="left" wrapText="1"/>
    </xf>
    <xf numFmtId="172" fontId="7" fillId="0" borderId="0" xfId="41" applyNumberFormat="1" applyFont="1" applyFill="1" applyBorder="1" applyAlignment="1" quotePrefix="1">
      <alignment horizontal="left" wrapText="1"/>
    </xf>
    <xf numFmtId="172" fontId="8" fillId="0" borderId="0" xfId="41" applyNumberFormat="1" applyFont="1" applyFill="1" applyBorder="1" applyAlignment="1">
      <alignment horizontal="center"/>
    </xf>
    <xf numFmtId="172" fontId="7" fillId="0" borderId="0" xfId="41" applyNumberFormat="1" applyFont="1" applyFill="1" applyBorder="1" applyAlignment="1">
      <alignment horizontal="center"/>
    </xf>
    <xf numFmtId="172" fontId="7" fillId="0" borderId="0" xfId="41" applyNumberFormat="1" applyFont="1" applyFill="1" applyBorder="1" applyAlignment="1">
      <alignment horizontal="center" wrapText="1"/>
    </xf>
    <xf numFmtId="169" fontId="4" fillId="0" borderId="0" xfId="56" applyNumberFormat="1" applyFont="1" applyFill="1" applyBorder="1" applyAlignment="1">
      <alignment horizontal="left" vertical="center" wrapText="1"/>
      <protection/>
    </xf>
    <xf numFmtId="174" fontId="7" fillId="32" borderId="10" xfId="56" applyNumberFormat="1" applyFont="1" applyFill="1" applyBorder="1" applyAlignment="1">
      <alignment horizontal="center" wrapText="1"/>
      <protection/>
    </xf>
    <xf numFmtId="183" fontId="7" fillId="32" borderId="10" xfId="56" applyNumberFormat="1" applyFont="1" applyFill="1" applyBorder="1" applyAlignment="1">
      <alignment horizontal="center" wrapText="1"/>
      <protection/>
    </xf>
    <xf numFmtId="0" fontId="10" fillId="32" borderId="10" xfId="0" applyFont="1" applyFill="1" applyBorder="1" applyAlignment="1">
      <alignment/>
    </xf>
    <xf numFmtId="169" fontId="7" fillId="32" borderId="10" xfId="56" applyNumberFormat="1" applyFont="1" applyFill="1" applyBorder="1" applyAlignment="1">
      <alignment wrapText="1"/>
      <protection/>
    </xf>
    <xf numFmtId="0" fontId="7" fillId="32" borderId="10" xfId="41" applyNumberFormat="1" applyFont="1" applyFill="1" applyBorder="1" applyAlignment="1">
      <alignment horizontal="center" wrapText="1"/>
    </xf>
    <xf numFmtId="0" fontId="10" fillId="32" borderId="10" xfId="0" applyFont="1" applyFill="1" applyBorder="1" applyAlignment="1" quotePrefix="1">
      <alignment horizontal="center"/>
    </xf>
    <xf numFmtId="172" fontId="10" fillId="32" borderId="10" xfId="41" applyNumberFormat="1" applyFont="1" applyFill="1" applyBorder="1" applyAlignment="1">
      <alignment/>
    </xf>
    <xf numFmtId="172" fontId="10" fillId="32" borderId="10" xfId="0" applyNumberFormat="1" applyFont="1" applyFill="1" applyBorder="1" applyAlignment="1">
      <alignment/>
    </xf>
    <xf numFmtId="169" fontId="8" fillId="32" borderId="0" xfId="56" applyNumberFormat="1" applyFont="1" applyFill="1" applyBorder="1" applyAlignment="1">
      <alignment wrapText="1"/>
      <protection/>
    </xf>
    <xf numFmtId="0" fontId="7" fillId="32" borderId="10" xfId="0" applyFont="1" applyFill="1" applyBorder="1" applyAlignment="1">
      <alignment/>
    </xf>
    <xf numFmtId="0" fontId="7" fillId="32" borderId="10" xfId="56" applyNumberFormat="1" applyFont="1" applyFill="1" applyBorder="1" applyAlignment="1">
      <alignment horizontal="center" wrapText="1"/>
      <protection/>
    </xf>
    <xf numFmtId="0" fontId="7" fillId="32" borderId="10" xfId="0" applyFont="1" applyFill="1" applyBorder="1" applyAlignment="1" quotePrefix="1">
      <alignment horizontal="center"/>
    </xf>
    <xf numFmtId="172" fontId="7" fillId="32" borderId="10" xfId="41" applyNumberFormat="1" applyFont="1" applyFill="1" applyBorder="1" applyAlignment="1">
      <alignment/>
    </xf>
    <xf numFmtId="174" fontId="8" fillId="0" borderId="15" xfId="56" applyNumberFormat="1" applyFont="1" applyFill="1" applyBorder="1" applyAlignment="1">
      <alignment horizontal="center" vertical="center" wrapText="1"/>
      <protection/>
    </xf>
    <xf numFmtId="0" fontId="24" fillId="0" borderId="15" xfId="0" applyFont="1" applyFill="1" applyBorder="1" applyAlignment="1">
      <alignment horizontal="left" vertical="center" wrapText="1"/>
    </xf>
    <xf numFmtId="0" fontId="24" fillId="0" borderId="15" xfId="0" applyFont="1" applyFill="1" applyBorder="1" applyAlignment="1">
      <alignment horizontal="center" vertical="center" wrapText="1"/>
    </xf>
    <xf numFmtId="172" fontId="24" fillId="0" borderId="15" xfId="41" applyNumberFormat="1" applyFont="1" applyFill="1" applyBorder="1" applyAlignment="1">
      <alignment horizontal="left" vertical="center" wrapText="1"/>
    </xf>
    <xf numFmtId="172" fontId="24" fillId="0" borderId="15" xfId="0" applyNumberFormat="1" applyFont="1" applyFill="1" applyBorder="1" applyAlignment="1">
      <alignment horizontal="left" vertical="center" wrapText="1"/>
    </xf>
    <xf numFmtId="0" fontId="7" fillId="0" borderId="10" xfId="56" applyNumberFormat="1" applyFont="1" applyFill="1" applyBorder="1" applyAlignment="1">
      <alignment horizontal="center" vertical="center" wrapText="1"/>
      <protection/>
    </xf>
    <xf numFmtId="0" fontId="7" fillId="0" borderId="10" xfId="0" applyFont="1" applyFill="1" applyBorder="1" applyAlignment="1">
      <alignment horizontal="left" vertical="center"/>
    </xf>
    <xf numFmtId="0" fontId="10" fillId="0" borderId="10" xfId="0" applyFont="1" applyFill="1" applyBorder="1" applyAlignment="1">
      <alignment horizontal="left" vertical="center"/>
    </xf>
    <xf numFmtId="0" fontId="7" fillId="0" borderId="10" xfId="0" applyFont="1" applyFill="1" applyBorder="1" applyAlignment="1" quotePrefix="1">
      <alignment horizontal="left" vertical="center"/>
    </xf>
    <xf numFmtId="172" fontId="7" fillId="0" borderId="10" xfId="41" applyNumberFormat="1" applyFont="1" applyFill="1" applyBorder="1" applyAlignment="1">
      <alignment horizontal="left" vertical="center"/>
    </xf>
    <xf numFmtId="172" fontId="10" fillId="0" borderId="10" xfId="0" applyNumberFormat="1" applyFont="1" applyFill="1" applyBorder="1" applyAlignment="1">
      <alignment horizontal="left" vertical="center"/>
    </xf>
    <xf numFmtId="169" fontId="8" fillId="0" borderId="0" xfId="56" applyNumberFormat="1" applyFont="1" applyFill="1" applyBorder="1" applyAlignment="1">
      <alignment horizontal="left" vertical="center" wrapText="1"/>
      <protection/>
    </xf>
    <xf numFmtId="172" fontId="2" fillId="0" borderId="0" xfId="41" applyNumberFormat="1" applyFont="1" applyFill="1" applyAlignment="1">
      <alignment horizontal="center" vertical="center"/>
    </xf>
    <xf numFmtId="0" fontId="2" fillId="0" borderId="0" xfId="0" applyFont="1" applyFill="1" applyBorder="1" applyAlignment="1">
      <alignment horizontal="left" vertical="center"/>
    </xf>
    <xf numFmtId="169" fontId="2" fillId="0" borderId="0" xfId="56" applyNumberFormat="1" applyFont="1" applyFill="1" applyBorder="1" applyAlignment="1">
      <alignment horizontal="center" wrapText="1"/>
      <protection/>
    </xf>
    <xf numFmtId="0" fontId="2" fillId="0" borderId="0" xfId="0" applyFont="1" applyFill="1" applyBorder="1" applyAlignment="1">
      <alignment horizontal="center"/>
    </xf>
    <xf numFmtId="169" fontId="1" fillId="0" borderId="0" xfId="56" applyNumberFormat="1" applyFont="1" applyFill="1" applyBorder="1" applyAlignment="1">
      <alignment wrapText="1"/>
      <protection/>
    </xf>
    <xf numFmtId="169" fontId="2" fillId="0" borderId="0" xfId="56" applyNumberFormat="1" applyFont="1" applyFill="1" applyBorder="1" applyAlignment="1">
      <alignment horizontal="center" vertical="center" wrapText="1"/>
      <protection/>
    </xf>
    <xf numFmtId="169" fontId="1" fillId="0" borderId="0" xfId="56" applyNumberFormat="1" applyFont="1" applyFill="1" applyBorder="1" applyAlignment="1">
      <alignment horizontal="center" vertical="center" wrapText="1"/>
      <protection/>
    </xf>
    <xf numFmtId="174" fontId="2" fillId="0" borderId="0" xfId="56" applyNumberFormat="1" applyFont="1" applyFill="1" applyBorder="1" applyAlignment="1">
      <alignment horizontal="left" wrapText="1"/>
      <protection/>
    </xf>
    <xf numFmtId="169" fontId="2" fillId="0" borderId="0" xfId="56" applyNumberFormat="1" applyFont="1" applyFill="1" applyBorder="1" applyAlignment="1">
      <alignment wrapText="1"/>
      <protection/>
    </xf>
    <xf numFmtId="174" fontId="2" fillId="0" borderId="14" xfId="56" applyNumberFormat="1" applyFont="1" applyFill="1" applyBorder="1" applyAlignment="1">
      <alignment horizontal="left" wrapText="1"/>
      <protection/>
    </xf>
    <xf numFmtId="3" fontId="2" fillId="0" borderId="14" xfId="56" applyNumberFormat="1" applyFont="1" applyFill="1" applyBorder="1" applyAlignment="1">
      <alignment horizontal="left" wrapText="1"/>
      <protection/>
    </xf>
    <xf numFmtId="174" fontId="2" fillId="0" borderId="10" xfId="56" applyNumberFormat="1" applyFont="1" applyFill="1" applyBorder="1" applyAlignment="1">
      <alignment horizontal="center" vertical="center" wrapText="1"/>
      <protection/>
    </xf>
    <xf numFmtId="3" fontId="2" fillId="0" borderId="10" xfId="56" applyNumberFormat="1" applyFont="1" applyFill="1" applyBorder="1" applyAlignment="1">
      <alignment horizontal="center" vertical="center" wrapText="1"/>
      <protection/>
    </xf>
    <xf numFmtId="169" fontId="2" fillId="0" borderId="10" xfId="56" applyNumberFormat="1" applyFont="1" applyFill="1" applyBorder="1" applyAlignment="1">
      <alignment horizontal="center" vertical="center" wrapText="1"/>
      <protection/>
    </xf>
    <xf numFmtId="169" fontId="2" fillId="0" borderId="0" xfId="56" applyNumberFormat="1" applyFont="1" applyFill="1" applyBorder="1" applyAlignment="1">
      <alignment vertical="center" wrapText="1"/>
      <protection/>
    </xf>
    <xf numFmtId="174" fontId="1" fillId="0" borderId="13" xfId="56" applyNumberFormat="1" applyFont="1" applyFill="1" applyBorder="1" applyAlignment="1">
      <alignment horizontal="center" vertical="center" wrapText="1"/>
      <protection/>
    </xf>
    <xf numFmtId="0" fontId="26" fillId="0" borderId="13"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3" xfId="0" applyFont="1" applyFill="1" applyBorder="1" applyAlignment="1" quotePrefix="1">
      <alignment horizontal="center" vertical="center" wrapText="1"/>
    </xf>
    <xf numFmtId="172" fontId="26" fillId="0" borderId="13" xfId="41" applyNumberFormat="1" applyFont="1" applyFill="1" applyBorder="1" applyAlignment="1">
      <alignment horizontal="center" vertical="center" wrapText="1"/>
    </xf>
    <xf numFmtId="172" fontId="26" fillId="0" borderId="13" xfId="0" applyNumberFormat="1" applyFont="1" applyFill="1" applyBorder="1" applyAlignment="1">
      <alignment horizontal="center" vertical="center" wrapText="1"/>
    </xf>
    <xf numFmtId="169" fontId="2" fillId="0" borderId="10" xfId="56" applyNumberFormat="1" applyFont="1" applyFill="1" applyBorder="1" applyAlignment="1">
      <alignment wrapText="1"/>
      <protection/>
    </xf>
    <xf numFmtId="169" fontId="2" fillId="0" borderId="10" xfId="56" applyNumberFormat="1" applyFont="1" applyFill="1" applyBorder="1" applyAlignment="1">
      <alignment horizontal="center" wrapText="1"/>
      <protection/>
    </xf>
    <xf numFmtId="3" fontId="2" fillId="0" borderId="0" xfId="56" applyNumberFormat="1" applyFont="1" applyFill="1" applyBorder="1" applyAlignment="1">
      <alignment horizontal="center" vertical="center" wrapText="1"/>
      <protection/>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172" fontId="27" fillId="0" borderId="0" xfId="41" applyNumberFormat="1" applyFont="1" applyFill="1" applyBorder="1" applyAlignment="1">
      <alignment horizontal="left" vertical="center" wrapText="1"/>
    </xf>
    <xf numFmtId="174" fontId="2" fillId="0" borderId="14" xfId="56" applyNumberFormat="1" applyFont="1" applyFill="1" applyBorder="1" applyAlignment="1">
      <alignment horizontal="left" vertical="center" wrapText="1"/>
      <protection/>
    </xf>
    <xf numFmtId="3" fontId="2" fillId="0" borderId="14" xfId="56" applyNumberFormat="1" applyFont="1" applyFill="1" applyBorder="1" applyAlignment="1">
      <alignment horizontal="left" vertical="center" wrapText="1"/>
      <protection/>
    </xf>
    <xf numFmtId="0" fontId="27" fillId="0" borderId="14" xfId="0" applyFont="1" applyFill="1" applyBorder="1" applyAlignment="1">
      <alignment horizontal="left" vertical="center" wrapText="1"/>
    </xf>
    <xf numFmtId="0" fontId="27" fillId="0" borderId="14" xfId="0" applyFont="1" applyFill="1" applyBorder="1" applyAlignment="1">
      <alignment horizontal="center" vertical="center" wrapText="1"/>
    </xf>
    <xf numFmtId="172" fontId="27" fillId="0" borderId="14" xfId="41" applyNumberFormat="1" applyFont="1" applyFill="1" applyBorder="1" applyAlignment="1">
      <alignment horizontal="left" vertical="center" wrapText="1"/>
    </xf>
    <xf numFmtId="183" fontId="1" fillId="0" borderId="13" xfId="56" applyNumberFormat="1" applyFont="1" applyFill="1" applyBorder="1" applyAlignment="1">
      <alignment horizontal="center" vertical="center" wrapText="1"/>
      <protection/>
    </xf>
    <xf numFmtId="169" fontId="2" fillId="0" borderId="0" xfId="56" applyNumberFormat="1" applyFont="1" applyFill="1" applyBorder="1" applyAlignment="1">
      <alignment horizontal="left" vertical="center" wrapText="1"/>
      <protection/>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172" fontId="27" fillId="0" borderId="10" xfId="41" applyNumberFormat="1" applyFont="1" applyFill="1" applyBorder="1" applyAlignment="1">
      <alignment horizontal="left" vertical="center" wrapText="1"/>
    </xf>
    <xf numFmtId="172" fontId="27" fillId="0" borderId="10" xfId="0" applyNumberFormat="1" applyFont="1" applyFill="1" applyBorder="1" applyAlignment="1">
      <alignment horizontal="left" vertical="center" wrapText="1"/>
    </xf>
    <xf numFmtId="174" fontId="2" fillId="0" borderId="15" xfId="56" applyNumberFormat="1" applyFont="1" applyFill="1" applyBorder="1" applyAlignment="1">
      <alignment horizontal="center" vertical="center" wrapText="1"/>
      <protection/>
    </xf>
    <xf numFmtId="0" fontId="27" fillId="0" borderId="15" xfId="0" applyFont="1" applyFill="1" applyBorder="1" applyAlignment="1">
      <alignment horizontal="left" vertical="center" wrapText="1"/>
    </xf>
    <xf numFmtId="0" fontId="27" fillId="0" borderId="15" xfId="0" applyFont="1" applyFill="1" applyBorder="1" applyAlignment="1">
      <alignment horizontal="center" vertical="center" wrapText="1"/>
    </xf>
    <xf numFmtId="172" fontId="27" fillId="0" borderId="15" xfId="41" applyNumberFormat="1" applyFont="1" applyFill="1" applyBorder="1" applyAlignment="1">
      <alignment horizontal="left" vertical="center" wrapText="1"/>
    </xf>
    <xf numFmtId="172" fontId="27" fillId="0" borderId="15" xfId="0" applyNumberFormat="1" applyFont="1" applyFill="1" applyBorder="1" applyAlignment="1">
      <alignment horizontal="left" vertical="center" wrapText="1"/>
    </xf>
    <xf numFmtId="3" fontId="2" fillId="0" borderId="0" xfId="56" applyNumberFormat="1" applyFont="1" applyFill="1" applyBorder="1" applyAlignment="1">
      <alignment horizontal="left" wrapText="1"/>
      <protection/>
    </xf>
    <xf numFmtId="169" fontId="2" fillId="32" borderId="0" xfId="56" applyNumberFormat="1" applyFont="1" applyFill="1" applyBorder="1" applyAlignment="1">
      <alignment wrapText="1"/>
      <protection/>
    </xf>
    <xf numFmtId="174" fontId="2" fillId="0" borderId="0" xfId="56" applyNumberFormat="1" applyFont="1" applyFill="1" applyBorder="1" applyAlignment="1">
      <alignment horizontal="center" vertical="center" wrapText="1"/>
      <protection/>
    </xf>
    <xf numFmtId="172" fontId="27" fillId="0" borderId="0" xfId="0" applyNumberFormat="1" applyFont="1" applyFill="1" applyBorder="1" applyAlignment="1">
      <alignment horizontal="left" vertical="center" wrapText="1"/>
    </xf>
    <xf numFmtId="3" fontId="1" fillId="0" borderId="0" xfId="56" applyNumberFormat="1" applyFont="1" applyFill="1" applyBorder="1" applyAlignment="1">
      <alignment horizontal="center" wrapText="1"/>
      <protection/>
    </xf>
    <xf numFmtId="169" fontId="1" fillId="0" borderId="0" xfId="56" applyNumberFormat="1" applyFont="1" applyFill="1" applyBorder="1" applyAlignment="1">
      <alignment horizontal="center" vertical="center" wrapText="1"/>
      <protection/>
    </xf>
    <xf numFmtId="174" fontId="1" fillId="0" borderId="0" xfId="56" applyNumberFormat="1" applyFont="1" applyFill="1" applyBorder="1" applyAlignment="1">
      <alignment/>
      <protection/>
    </xf>
    <xf numFmtId="0" fontId="26" fillId="0" borderId="0" xfId="0" applyFont="1" applyFill="1" applyBorder="1" applyAlignment="1">
      <alignment/>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172" fontId="26" fillId="0" borderId="0" xfId="41" applyNumberFormat="1" applyFont="1" applyFill="1" applyBorder="1" applyAlignment="1">
      <alignment horizontal="left" vertical="center" wrapText="1"/>
    </xf>
    <xf numFmtId="172" fontId="26" fillId="0" borderId="0" xfId="0" applyNumberFormat="1" applyFont="1" applyFill="1" applyBorder="1" applyAlignment="1">
      <alignment horizontal="left" vertical="center" wrapText="1"/>
    </xf>
    <xf numFmtId="3" fontId="1" fillId="0" borderId="0" xfId="56" applyNumberFormat="1" applyFont="1" applyFill="1" applyBorder="1" applyAlignment="1">
      <alignment/>
      <protection/>
    </xf>
    <xf numFmtId="174" fontId="1" fillId="0" borderId="0" xfId="56" applyNumberFormat="1" applyFont="1" applyFill="1" applyBorder="1" applyAlignment="1">
      <alignment horizontal="left" wrapText="1"/>
      <protection/>
    </xf>
    <xf numFmtId="174" fontId="1" fillId="0" borderId="0" xfId="56" applyNumberFormat="1" applyFont="1" applyFill="1" applyBorder="1" applyAlignment="1">
      <alignment horizontal="center" wrapText="1"/>
      <protection/>
    </xf>
    <xf numFmtId="169" fontId="1" fillId="0" borderId="0" xfId="56" applyNumberFormat="1" applyFont="1" applyFill="1" applyBorder="1" applyAlignment="1">
      <alignment horizontal="center" wrapText="1"/>
      <protection/>
    </xf>
    <xf numFmtId="169" fontId="2" fillId="0" borderId="0" xfId="56" applyNumberFormat="1" applyFont="1" applyFill="1" applyBorder="1" applyAlignment="1">
      <alignment horizontal="left" vertical="center"/>
      <protection/>
    </xf>
    <xf numFmtId="169" fontId="2" fillId="0" borderId="0" xfId="56" applyNumberFormat="1" applyFont="1" applyFill="1" applyBorder="1" applyAlignment="1">
      <alignment/>
      <protection/>
    </xf>
    <xf numFmtId="174" fontId="26" fillId="0" borderId="0" xfId="0" applyNumberFormat="1" applyFont="1" applyFill="1" applyBorder="1" applyAlignment="1">
      <alignment horizontal="center" vertical="center" wrapText="1"/>
    </xf>
    <xf numFmtId="169" fontId="2" fillId="0" borderId="0" xfId="56" applyNumberFormat="1" applyFont="1" applyFill="1" applyBorder="1" applyAlignment="1">
      <alignment horizontal="center"/>
      <protection/>
    </xf>
    <xf numFmtId="174" fontId="1" fillId="0" borderId="16" xfId="56" applyNumberFormat="1" applyFont="1" applyFill="1" applyBorder="1" applyAlignment="1">
      <alignment horizontal="center" wrapText="1"/>
      <protection/>
    </xf>
    <xf numFmtId="183" fontId="1" fillId="0" borderId="16" xfId="56" applyNumberFormat="1" applyFont="1" applyFill="1" applyBorder="1" applyAlignment="1">
      <alignment horizontal="center" wrapText="1"/>
      <protection/>
    </xf>
    <xf numFmtId="0" fontId="26" fillId="0" borderId="16" xfId="0" applyFont="1" applyFill="1" applyBorder="1" applyAlignment="1">
      <alignment/>
    </xf>
    <xf numFmtId="169" fontId="1" fillId="0" borderId="16" xfId="56" applyNumberFormat="1" applyFont="1" applyFill="1" applyBorder="1" applyAlignment="1">
      <alignment wrapText="1"/>
      <protection/>
    </xf>
    <xf numFmtId="0" fontId="1" fillId="0" borderId="16" xfId="41" applyNumberFormat="1" applyFont="1" applyFill="1" applyBorder="1" applyAlignment="1">
      <alignment horizontal="center" wrapText="1"/>
    </xf>
    <xf numFmtId="0" fontId="26" fillId="0" borderId="16" xfId="0" applyFont="1" applyFill="1" applyBorder="1" applyAlignment="1" quotePrefix="1">
      <alignment horizontal="center"/>
    </xf>
    <xf numFmtId="172" fontId="26" fillId="0" borderId="16" xfId="41" applyNumberFormat="1" applyFont="1" applyFill="1" applyBorder="1" applyAlignment="1">
      <alignment/>
    </xf>
    <xf numFmtId="172" fontId="26" fillId="0" borderId="16" xfId="0" applyNumberFormat="1" applyFont="1" applyFill="1" applyBorder="1" applyAlignment="1">
      <alignment/>
    </xf>
    <xf numFmtId="174" fontId="1" fillId="32" borderId="17" xfId="56" applyNumberFormat="1" applyFont="1" applyFill="1" applyBorder="1" applyAlignment="1">
      <alignment horizontal="center" wrapText="1"/>
      <protection/>
    </xf>
    <xf numFmtId="183" fontId="1" fillId="32" borderId="17" xfId="56" applyNumberFormat="1" applyFont="1" applyFill="1" applyBorder="1" applyAlignment="1">
      <alignment horizontal="center" wrapText="1"/>
      <protection/>
    </xf>
    <xf numFmtId="0" fontId="26" fillId="32" borderId="17" xfId="0" applyFont="1" applyFill="1" applyBorder="1" applyAlignment="1">
      <alignment/>
    </xf>
    <xf numFmtId="169" fontId="1" fillId="32" borderId="17" xfId="56" applyNumberFormat="1" applyFont="1" applyFill="1" applyBorder="1" applyAlignment="1">
      <alignment wrapText="1"/>
      <protection/>
    </xf>
    <xf numFmtId="0" fontId="1" fillId="32" borderId="17" xfId="41" applyNumberFormat="1" applyFont="1" applyFill="1" applyBorder="1" applyAlignment="1">
      <alignment horizontal="center" wrapText="1"/>
    </xf>
    <xf numFmtId="0" fontId="26" fillId="32" borderId="17" xfId="0" applyFont="1" applyFill="1" applyBorder="1" applyAlignment="1" quotePrefix="1">
      <alignment horizontal="center"/>
    </xf>
    <xf numFmtId="172" fontId="26" fillId="32" borderId="17" xfId="41" applyNumberFormat="1" applyFont="1" applyFill="1" applyBorder="1" applyAlignment="1">
      <alignment/>
    </xf>
    <xf numFmtId="172" fontId="26" fillId="32" borderId="17" xfId="0" applyNumberFormat="1" applyFont="1" applyFill="1" applyBorder="1" applyAlignment="1">
      <alignment/>
    </xf>
    <xf numFmtId="174" fontId="1" fillId="0" borderId="17" xfId="56" applyNumberFormat="1" applyFont="1" applyFill="1" applyBorder="1" applyAlignment="1">
      <alignment horizontal="center" wrapText="1"/>
      <protection/>
    </xf>
    <xf numFmtId="183" fontId="1" fillId="0" borderId="17" xfId="56" applyNumberFormat="1" applyFont="1" applyFill="1" applyBorder="1" applyAlignment="1">
      <alignment horizontal="center" wrapText="1"/>
      <protection/>
    </xf>
    <xf numFmtId="0" fontId="1" fillId="0" borderId="17" xfId="0" applyFont="1" applyFill="1" applyBorder="1" applyAlignment="1">
      <alignment/>
    </xf>
    <xf numFmtId="169" fontId="1" fillId="0" borderId="17" xfId="56" applyNumberFormat="1" applyFont="1" applyFill="1" applyBorder="1" applyAlignment="1">
      <alignment wrapText="1"/>
      <protection/>
    </xf>
    <xf numFmtId="0" fontId="1" fillId="0" borderId="17" xfId="56" applyNumberFormat="1" applyFont="1" applyFill="1" applyBorder="1" applyAlignment="1">
      <alignment horizontal="center" wrapText="1"/>
      <protection/>
    </xf>
    <xf numFmtId="0" fontId="26" fillId="0" borderId="17" xfId="0" applyFont="1" applyFill="1" applyBorder="1" applyAlignment="1">
      <alignment/>
    </xf>
    <xf numFmtId="0" fontId="1" fillId="0" borderId="17" xfId="0" applyFont="1" applyFill="1" applyBorder="1" applyAlignment="1" quotePrefix="1">
      <alignment horizontal="center"/>
    </xf>
    <xf numFmtId="172" fontId="1" fillId="0" borderId="17" xfId="41" applyNumberFormat="1" applyFont="1" applyFill="1" applyBorder="1" applyAlignment="1">
      <alignment/>
    </xf>
    <xf numFmtId="172" fontId="26" fillId="0" borderId="17" xfId="0" applyNumberFormat="1" applyFont="1" applyFill="1" applyBorder="1" applyAlignment="1">
      <alignment/>
    </xf>
    <xf numFmtId="0" fontId="26" fillId="0" borderId="17" xfId="0" applyFont="1" applyFill="1" applyBorder="1" applyAlignment="1" quotePrefix="1">
      <alignment horizontal="center"/>
    </xf>
    <xf numFmtId="172" fontId="26" fillId="0" borderId="17" xfId="41" applyNumberFormat="1" applyFont="1" applyFill="1" applyBorder="1" applyAlignment="1">
      <alignment/>
    </xf>
    <xf numFmtId="0" fontId="1" fillId="0" borderId="17" xfId="0" applyFont="1" applyFill="1" applyBorder="1" applyAlignment="1">
      <alignment horizontal="center"/>
    </xf>
    <xf numFmtId="0" fontId="1" fillId="32" borderId="17" xfId="0" applyFont="1" applyFill="1" applyBorder="1" applyAlignment="1">
      <alignment/>
    </xf>
    <xf numFmtId="0" fontId="1" fillId="32" borderId="17" xfId="56" applyNumberFormat="1" applyFont="1" applyFill="1" applyBorder="1" applyAlignment="1">
      <alignment horizontal="center" wrapText="1"/>
      <protection/>
    </xf>
    <xf numFmtId="0" fontId="1" fillId="32" borderId="17" xfId="0" applyFont="1" applyFill="1" applyBorder="1" applyAlignment="1" quotePrefix="1">
      <alignment horizontal="center"/>
    </xf>
    <xf numFmtId="172" fontId="1" fillId="32" borderId="17" xfId="41" applyNumberFormat="1" applyFont="1" applyFill="1" applyBorder="1" applyAlignment="1">
      <alignment/>
    </xf>
    <xf numFmtId="0" fontId="1" fillId="0" borderId="17" xfId="0" applyFont="1" applyBorder="1" applyAlignment="1">
      <alignment/>
    </xf>
    <xf numFmtId="0" fontId="1" fillId="0" borderId="17" xfId="0" applyFont="1" applyBorder="1" applyAlignment="1">
      <alignment horizontal="center"/>
    </xf>
    <xf numFmtId="174" fontId="1" fillId="0" borderId="17" xfId="56" applyNumberFormat="1" applyFont="1" applyFill="1" applyBorder="1" applyAlignment="1">
      <alignment horizontal="center" vertical="center" wrapText="1"/>
      <protection/>
    </xf>
    <xf numFmtId="183" fontId="1" fillId="0" borderId="17" xfId="56" applyNumberFormat="1" applyFont="1" applyFill="1" applyBorder="1" applyAlignment="1">
      <alignment horizontal="center" vertical="center" wrapText="1"/>
      <protection/>
    </xf>
    <xf numFmtId="0" fontId="1" fillId="0" borderId="17" xfId="0" applyFont="1" applyFill="1" applyBorder="1" applyAlignment="1">
      <alignment horizontal="left" vertical="center"/>
    </xf>
    <xf numFmtId="169" fontId="1" fillId="0" borderId="17" xfId="56" applyNumberFormat="1" applyFont="1" applyFill="1" applyBorder="1" applyAlignment="1">
      <alignment horizontal="left" vertical="center" wrapText="1"/>
      <protection/>
    </xf>
    <xf numFmtId="0" fontId="1" fillId="0" borderId="17" xfId="56" applyNumberFormat="1" applyFont="1" applyFill="1" applyBorder="1" applyAlignment="1">
      <alignment horizontal="center" vertical="center" wrapText="1"/>
      <protection/>
    </xf>
    <xf numFmtId="0" fontId="26" fillId="0" borderId="17" xfId="0" applyFont="1" applyFill="1" applyBorder="1" applyAlignment="1">
      <alignment horizontal="left" vertical="center"/>
    </xf>
    <xf numFmtId="0" fontId="1" fillId="0" borderId="17" xfId="0" applyFont="1" applyFill="1" applyBorder="1" applyAlignment="1" quotePrefix="1">
      <alignment horizontal="left" vertical="center"/>
    </xf>
    <xf numFmtId="172" fontId="1" fillId="0" borderId="17" xfId="41" applyNumberFormat="1" applyFont="1" applyFill="1" applyBorder="1" applyAlignment="1">
      <alignment horizontal="left" vertical="center"/>
    </xf>
    <xf numFmtId="172" fontId="26" fillId="0" borderId="17" xfId="0" applyNumberFormat="1" applyFont="1" applyFill="1" applyBorder="1" applyAlignment="1">
      <alignment horizontal="left" vertical="center"/>
    </xf>
    <xf numFmtId="174" fontId="1" fillId="0" borderId="18" xfId="56" applyNumberFormat="1" applyFont="1" applyFill="1" applyBorder="1" applyAlignment="1">
      <alignment horizontal="center" wrapText="1"/>
      <protection/>
    </xf>
    <xf numFmtId="183" fontId="1" fillId="0" borderId="18" xfId="56" applyNumberFormat="1" applyFont="1" applyFill="1" applyBorder="1" applyAlignment="1">
      <alignment horizontal="center" wrapText="1"/>
      <protection/>
    </xf>
    <xf numFmtId="0" fontId="26" fillId="0" borderId="18" xfId="0" applyFont="1" applyFill="1" applyBorder="1" applyAlignment="1">
      <alignment/>
    </xf>
    <xf numFmtId="169" fontId="1" fillId="0" borderId="18" xfId="56" applyNumberFormat="1" applyFont="1" applyFill="1" applyBorder="1" applyAlignment="1">
      <alignment wrapText="1"/>
      <protection/>
    </xf>
    <xf numFmtId="0" fontId="1" fillId="0" borderId="18" xfId="56" applyNumberFormat="1" applyFont="1" applyFill="1" applyBorder="1" applyAlignment="1">
      <alignment horizontal="center" wrapText="1"/>
      <protection/>
    </xf>
    <xf numFmtId="0" fontId="26" fillId="0" borderId="18" xfId="0" applyFont="1" applyFill="1" applyBorder="1" applyAlignment="1" quotePrefix="1">
      <alignment horizontal="center"/>
    </xf>
    <xf numFmtId="172" fontId="26" fillId="0" borderId="18" xfId="41" applyNumberFormat="1" applyFont="1" applyFill="1" applyBorder="1" applyAlignment="1">
      <alignment/>
    </xf>
    <xf numFmtId="172" fontId="26" fillId="0" borderId="18" xfId="0" applyNumberFormat="1" applyFont="1" applyFill="1" applyBorder="1" applyAlignment="1">
      <alignment/>
    </xf>
    <xf numFmtId="174" fontId="1" fillId="0" borderId="18" xfId="56" applyNumberFormat="1" applyFont="1" applyFill="1" applyBorder="1" applyAlignment="1">
      <alignment horizontal="center" vertical="center" wrapText="1"/>
      <protection/>
    </xf>
    <xf numFmtId="183" fontId="1" fillId="0" borderId="18" xfId="56" applyNumberFormat="1" applyFont="1" applyFill="1" applyBorder="1" applyAlignment="1">
      <alignment horizontal="center" vertical="center" wrapText="1"/>
      <protection/>
    </xf>
    <xf numFmtId="0" fontId="26" fillId="0" borderId="18" xfId="0" applyFont="1" applyFill="1" applyBorder="1" applyAlignment="1">
      <alignment horizontal="left" vertical="center" wrapText="1"/>
    </xf>
    <xf numFmtId="169" fontId="1" fillId="0" borderId="18" xfId="56" applyNumberFormat="1" applyFont="1" applyFill="1" applyBorder="1" applyAlignment="1">
      <alignment horizontal="left" vertical="center" wrapText="1"/>
      <protection/>
    </xf>
    <xf numFmtId="0" fontId="26" fillId="0" borderId="18" xfId="0" applyFont="1" applyFill="1" applyBorder="1" applyAlignment="1" quotePrefix="1">
      <alignment horizontal="center" vertical="center" wrapText="1"/>
    </xf>
    <xf numFmtId="0" fontId="26" fillId="0" borderId="18" xfId="0" applyFont="1" applyFill="1" applyBorder="1" applyAlignment="1">
      <alignment horizontal="center" vertical="center" wrapText="1"/>
    </xf>
    <xf numFmtId="172" fontId="26" fillId="0" borderId="18" xfId="41" applyNumberFormat="1" applyFont="1" applyFill="1" applyBorder="1" applyAlignment="1">
      <alignment horizontal="center" vertical="center" wrapText="1"/>
    </xf>
    <xf numFmtId="172" fontId="26" fillId="0" borderId="18" xfId="0" applyNumberFormat="1" applyFont="1" applyFill="1" applyBorder="1" applyAlignment="1">
      <alignment horizontal="center" vertical="center" wrapText="1"/>
    </xf>
    <xf numFmtId="174" fontId="1" fillId="0" borderId="16" xfId="56" applyNumberFormat="1" applyFont="1" applyFill="1" applyBorder="1" applyAlignment="1">
      <alignment horizontal="center" vertical="center" wrapText="1"/>
      <protection/>
    </xf>
    <xf numFmtId="183" fontId="1" fillId="0" borderId="16" xfId="56" applyNumberFormat="1" applyFont="1" applyFill="1" applyBorder="1" applyAlignment="1" quotePrefix="1">
      <alignment horizontal="center" vertical="center" wrapText="1"/>
      <protection/>
    </xf>
    <xf numFmtId="0" fontId="26" fillId="0" borderId="16" xfId="0" applyFont="1" applyFill="1" applyBorder="1" applyAlignment="1">
      <alignment horizontal="left" vertical="center" wrapText="1"/>
    </xf>
    <xf numFmtId="0" fontId="26" fillId="0" borderId="16" xfId="0" applyFont="1" applyFill="1" applyBorder="1" applyAlignment="1">
      <alignment horizontal="center" vertical="center" wrapText="1"/>
    </xf>
    <xf numFmtId="0" fontId="26" fillId="0" borderId="16" xfId="0" applyFont="1" applyFill="1" applyBorder="1" applyAlignment="1" quotePrefix="1">
      <alignment horizontal="center" vertical="center" wrapText="1"/>
    </xf>
    <xf numFmtId="172" fontId="26" fillId="0" borderId="16" xfId="41" applyNumberFormat="1" applyFont="1" applyFill="1" applyBorder="1" applyAlignment="1">
      <alignment horizontal="center" vertical="center" wrapText="1"/>
    </xf>
    <xf numFmtId="172" fontId="26" fillId="0" borderId="16" xfId="0" applyNumberFormat="1" applyFont="1" applyFill="1" applyBorder="1" applyAlignment="1">
      <alignment horizontal="center" vertical="center" wrapText="1"/>
    </xf>
    <xf numFmtId="183" fontId="1" fillId="0" borderId="17" xfId="56" applyNumberFormat="1" applyFont="1" applyFill="1" applyBorder="1" applyAlignment="1" quotePrefix="1">
      <alignment horizontal="center" vertical="center" wrapText="1"/>
      <protection/>
    </xf>
    <xf numFmtId="0" fontId="26" fillId="0" borderId="17" xfId="0" applyFont="1" applyFill="1" applyBorder="1" applyAlignment="1">
      <alignment horizontal="left" vertical="center" wrapText="1"/>
    </xf>
    <xf numFmtId="0" fontId="26" fillId="0" borderId="17" xfId="0" applyFont="1" applyFill="1" applyBorder="1" applyAlignment="1">
      <alignment horizontal="center" vertical="center" wrapText="1"/>
    </xf>
    <xf numFmtId="0" fontId="26" fillId="0" borderId="17" xfId="0" applyNumberFormat="1" applyFont="1" applyFill="1" applyBorder="1" applyAlignment="1" quotePrefix="1">
      <alignment horizontal="center" vertical="center" wrapText="1"/>
    </xf>
    <xf numFmtId="172" fontId="26" fillId="0" borderId="17" xfId="41" applyNumberFormat="1" applyFont="1" applyFill="1" applyBorder="1" applyAlignment="1">
      <alignment horizontal="center" vertical="center" wrapText="1"/>
    </xf>
    <xf numFmtId="172" fontId="26" fillId="0" borderId="17" xfId="0" applyNumberFormat="1" applyFont="1" applyFill="1" applyBorder="1" applyAlignment="1">
      <alignment horizontal="center" vertical="center" wrapText="1"/>
    </xf>
    <xf numFmtId="183" fontId="1" fillId="0" borderId="18" xfId="56" applyNumberFormat="1" applyFont="1" applyFill="1" applyBorder="1" applyAlignment="1" quotePrefix="1">
      <alignment horizontal="center" vertical="center" wrapText="1"/>
      <protection/>
    </xf>
    <xf numFmtId="0" fontId="1" fillId="0" borderId="18" xfId="0" applyFont="1" applyFill="1" applyBorder="1" applyAlignment="1" quotePrefix="1">
      <alignment horizontal="center"/>
    </xf>
    <xf numFmtId="169" fontId="2" fillId="0" borderId="0" xfId="43" applyNumberFormat="1" applyFont="1" applyFill="1" applyBorder="1" applyAlignment="1">
      <alignment horizontal="center" wrapText="1"/>
    </xf>
    <xf numFmtId="174" fontId="16" fillId="0" borderId="0" xfId="56" applyNumberFormat="1" applyFont="1" applyFill="1" applyBorder="1" applyAlignment="1">
      <alignment horizontal="left" wrapText="1"/>
      <protection/>
    </xf>
    <xf numFmtId="174" fontId="4" fillId="0" borderId="0" xfId="56" applyNumberFormat="1" applyFont="1" applyFill="1" applyBorder="1" applyAlignment="1">
      <alignment horizontal="left" wrapText="1"/>
      <protection/>
    </xf>
    <xf numFmtId="169" fontId="11" fillId="0" borderId="0" xfId="56" applyNumberFormat="1" applyFont="1" applyFill="1" applyBorder="1" applyAlignment="1">
      <alignment horizontal="center" wrapText="1"/>
      <protection/>
    </xf>
    <xf numFmtId="169" fontId="11" fillId="0" borderId="0" xfId="56" applyNumberFormat="1" applyFont="1" applyFill="1" applyBorder="1" applyAlignment="1">
      <alignment horizontal="left" wrapText="1"/>
      <protection/>
    </xf>
    <xf numFmtId="0" fontId="6" fillId="0" borderId="0" xfId="56" applyNumberFormat="1" applyFont="1" applyFill="1" applyBorder="1" applyAlignment="1">
      <alignment horizontal="left" vertical="center" wrapText="1"/>
      <protection/>
    </xf>
    <xf numFmtId="169" fontId="8" fillId="0" borderId="10" xfId="43" applyNumberFormat="1" applyFont="1" applyFill="1" applyBorder="1" applyAlignment="1">
      <alignment horizontal="center" vertical="center" wrapText="1"/>
    </xf>
    <xf numFmtId="169" fontId="16" fillId="0" borderId="0" xfId="56" applyNumberFormat="1" applyFont="1" applyFill="1" applyBorder="1" applyAlignment="1">
      <alignment horizontal="center" wrapText="1"/>
      <protection/>
    </xf>
    <xf numFmtId="169" fontId="17" fillId="0" borderId="0" xfId="56" applyNumberFormat="1" applyFont="1" applyFill="1" applyBorder="1" applyAlignment="1">
      <alignment horizontal="center" wrapText="1"/>
      <protection/>
    </xf>
    <xf numFmtId="0" fontId="14" fillId="0" borderId="0" xfId="56" applyNumberFormat="1" applyFont="1" applyFill="1" applyBorder="1" applyAlignment="1">
      <alignment vertical="center" wrapText="1"/>
      <protection/>
    </xf>
    <xf numFmtId="169" fontId="14" fillId="0" borderId="0" xfId="56" applyNumberFormat="1" applyFont="1" applyFill="1" applyBorder="1" applyAlignment="1">
      <alignment horizontal="left" vertical="center" wrapText="1"/>
      <protection/>
    </xf>
    <xf numFmtId="0" fontId="14" fillId="0" borderId="0" xfId="56" applyNumberFormat="1" applyFont="1" applyFill="1" applyBorder="1" applyAlignment="1">
      <alignment horizontal="left" vertical="center" wrapText="1"/>
      <protection/>
    </xf>
    <xf numFmtId="0" fontId="1" fillId="0" borderId="0" xfId="0" applyFont="1" applyFill="1" applyBorder="1" applyAlignment="1">
      <alignment horizontal="center"/>
    </xf>
    <xf numFmtId="0" fontId="4" fillId="0" borderId="0" xfId="0" applyFont="1" applyFill="1" applyBorder="1" applyAlignment="1">
      <alignment horizontal="center" vertical="center"/>
    </xf>
    <xf numFmtId="174" fontId="8" fillId="0" borderId="10" xfId="56" applyNumberFormat="1" applyFont="1" applyFill="1" applyBorder="1" applyAlignment="1">
      <alignment horizontal="center" vertical="center" wrapText="1"/>
      <protection/>
    </xf>
    <xf numFmtId="169" fontId="8" fillId="0" borderId="10" xfId="56" applyNumberFormat="1" applyFont="1" applyFill="1" applyBorder="1" applyAlignment="1">
      <alignment horizontal="center" vertical="center" wrapText="1"/>
      <protection/>
    </xf>
    <xf numFmtId="1" fontId="8" fillId="0" borderId="10" xfId="56" applyNumberFormat="1" applyFont="1" applyFill="1" applyBorder="1" applyAlignment="1">
      <alignment horizontal="center" vertical="center" wrapText="1"/>
      <protection/>
    </xf>
    <xf numFmtId="173" fontId="8" fillId="0" borderId="10" xfId="56" applyNumberFormat="1" applyFont="1" applyFill="1" applyBorder="1" applyAlignment="1">
      <alignment horizontal="center" vertical="center" wrapText="1"/>
      <protection/>
    </xf>
    <xf numFmtId="174" fontId="4" fillId="0" borderId="0" xfId="56" applyNumberFormat="1" applyFont="1" applyFill="1" applyBorder="1" applyAlignment="1">
      <alignment wrapText="1"/>
      <protection/>
    </xf>
    <xf numFmtId="169" fontId="18" fillId="0" borderId="0" xfId="56" applyNumberFormat="1" applyFont="1" applyFill="1" applyBorder="1" applyAlignment="1">
      <alignment horizontal="left" wrapText="1"/>
      <protection/>
    </xf>
    <xf numFmtId="172" fontId="2" fillId="0" borderId="0" xfId="41" applyNumberFormat="1" applyFont="1" applyFill="1" applyAlignment="1">
      <alignment horizontal="center" vertical="center"/>
    </xf>
    <xf numFmtId="172" fontId="4" fillId="0" borderId="0" xfId="41" applyNumberFormat="1" applyFont="1" applyFill="1" applyAlignment="1">
      <alignment horizontal="center" vertical="center"/>
    </xf>
    <xf numFmtId="169" fontId="6" fillId="0" borderId="0" xfId="56" applyNumberFormat="1" applyFont="1" applyFill="1" applyBorder="1" applyAlignment="1">
      <alignment horizontal="center" vertical="center" wrapText="1"/>
      <protection/>
    </xf>
    <xf numFmtId="169" fontId="8" fillId="0" borderId="19" xfId="43" applyNumberFormat="1" applyFont="1" applyFill="1" applyBorder="1" applyAlignment="1">
      <alignment horizontal="center" vertical="center" wrapText="1"/>
    </xf>
    <xf numFmtId="169" fontId="8" fillId="0" borderId="11" xfId="43" applyNumberFormat="1" applyFont="1" applyFill="1" applyBorder="1" applyAlignment="1">
      <alignment horizontal="center" vertical="center" wrapText="1"/>
    </xf>
    <xf numFmtId="169" fontId="8" fillId="0" borderId="19" xfId="43" applyNumberFormat="1" applyFont="1" applyFill="1" applyBorder="1" applyAlignment="1">
      <alignment horizontal="center" vertical="center"/>
    </xf>
    <xf numFmtId="169" fontId="8" fillId="0" borderId="12" xfId="43" applyNumberFormat="1" applyFont="1" applyFill="1" applyBorder="1" applyAlignment="1">
      <alignment horizontal="center" vertical="center"/>
    </xf>
    <xf numFmtId="169" fontId="8" fillId="0" borderId="11" xfId="43" applyNumberFormat="1" applyFont="1" applyFill="1" applyBorder="1" applyAlignment="1">
      <alignment horizontal="center" vertical="center"/>
    </xf>
    <xf numFmtId="169" fontId="14" fillId="0" borderId="0" xfId="56" applyNumberFormat="1" applyFont="1" applyFill="1" applyBorder="1" applyAlignment="1" quotePrefix="1">
      <alignment horizontal="left" vertical="center" wrapText="1"/>
      <protection/>
    </xf>
    <xf numFmtId="169" fontId="6" fillId="0" borderId="0" xfId="56" applyNumberFormat="1" applyFont="1" applyFill="1" applyBorder="1" applyAlignment="1">
      <alignment horizontal="left" vertical="center" wrapText="1"/>
      <protection/>
    </xf>
    <xf numFmtId="169" fontId="6" fillId="0" borderId="0" xfId="56" applyNumberFormat="1" applyFont="1" applyFill="1" applyBorder="1" applyAlignment="1" quotePrefix="1">
      <alignment horizontal="left" vertical="center" wrapText="1"/>
      <protection/>
    </xf>
    <xf numFmtId="169" fontId="8" fillId="0" borderId="0" xfId="56" applyNumberFormat="1" applyFont="1" applyFill="1" applyBorder="1" applyAlignment="1">
      <alignment horizontal="center" wrapText="1"/>
      <protection/>
    </xf>
    <xf numFmtId="174" fontId="8" fillId="0" borderId="19" xfId="56" applyNumberFormat="1" applyFont="1" applyFill="1" applyBorder="1" applyAlignment="1">
      <alignment horizontal="center" vertical="center" wrapText="1"/>
      <protection/>
    </xf>
    <xf numFmtId="174" fontId="8" fillId="0" borderId="12" xfId="56" applyNumberFormat="1" applyFont="1" applyFill="1" applyBorder="1" applyAlignment="1">
      <alignment horizontal="center" vertical="center" wrapText="1"/>
      <protection/>
    </xf>
    <xf numFmtId="174" fontId="8" fillId="0" borderId="11" xfId="56" applyNumberFormat="1" applyFont="1" applyFill="1" applyBorder="1" applyAlignment="1">
      <alignment horizontal="center" vertical="center" wrapText="1"/>
      <protection/>
    </xf>
    <xf numFmtId="169" fontId="4" fillId="0" borderId="0" xfId="56" applyNumberFormat="1" applyFont="1" applyFill="1" applyBorder="1" applyAlignment="1">
      <alignment horizontal="center" wrapText="1"/>
      <protection/>
    </xf>
    <xf numFmtId="169" fontId="4" fillId="0" borderId="0" xfId="56" applyNumberFormat="1" applyFont="1" applyFill="1" applyBorder="1" applyAlignment="1">
      <alignment horizontal="left" wrapText="1"/>
      <protection/>
    </xf>
    <xf numFmtId="169" fontId="4" fillId="0" borderId="0" xfId="56" applyNumberFormat="1" applyFont="1" applyFill="1" applyBorder="1" applyAlignment="1">
      <alignment horizontal="left" vertical="center" wrapText="1"/>
      <protection/>
    </xf>
    <xf numFmtId="169" fontId="16" fillId="0" borderId="0" xfId="56" applyNumberFormat="1" applyFont="1" applyFill="1" applyBorder="1" applyAlignment="1">
      <alignment horizontal="left" vertical="center" wrapText="1"/>
      <protection/>
    </xf>
    <xf numFmtId="174" fontId="4" fillId="0" borderId="0" xfId="56" applyNumberFormat="1" applyFont="1" applyFill="1" applyBorder="1" applyAlignment="1">
      <alignment horizontal="left" vertical="center" wrapText="1"/>
      <protection/>
    </xf>
    <xf numFmtId="169" fontId="16" fillId="0" borderId="0" xfId="56" applyNumberFormat="1" applyFont="1" applyFill="1" applyBorder="1" applyAlignment="1">
      <alignment horizontal="left" wrapText="1"/>
      <protection/>
    </xf>
    <xf numFmtId="174" fontId="8" fillId="0" borderId="19" xfId="56" applyNumberFormat="1" applyFont="1" applyFill="1" applyBorder="1" applyAlignment="1">
      <alignment horizontal="center" wrapText="1"/>
      <protection/>
    </xf>
    <xf numFmtId="174" fontId="8" fillId="0" borderId="12" xfId="56" applyNumberFormat="1" applyFont="1" applyFill="1" applyBorder="1" applyAlignment="1">
      <alignment horizontal="center" wrapText="1"/>
      <protection/>
    </xf>
    <xf numFmtId="174" fontId="8" fillId="0" borderId="11" xfId="56" applyNumberFormat="1" applyFont="1" applyFill="1" applyBorder="1" applyAlignment="1">
      <alignment horizontal="center" wrapText="1"/>
      <protection/>
    </xf>
    <xf numFmtId="0" fontId="1" fillId="0" borderId="0" xfId="0" applyFont="1" applyFill="1" applyBorder="1" applyAlignment="1">
      <alignment horizontal="left"/>
    </xf>
    <xf numFmtId="0" fontId="2" fillId="0" borderId="0" xfId="0" applyFont="1" applyFill="1" applyBorder="1" applyAlignment="1">
      <alignment horizontal="center" vertical="center"/>
    </xf>
    <xf numFmtId="169" fontId="2" fillId="0" borderId="0" xfId="56" applyNumberFormat="1" applyFont="1" applyFill="1" applyBorder="1" applyAlignment="1">
      <alignment horizontal="center"/>
      <protection/>
    </xf>
    <xf numFmtId="169" fontId="1" fillId="0" borderId="0" xfId="56" applyNumberFormat="1" applyFont="1" applyFill="1" applyBorder="1" applyAlignment="1">
      <alignment horizontal="left" vertical="center" wrapText="1"/>
      <protection/>
    </xf>
    <xf numFmtId="0" fontId="1" fillId="0" borderId="0" xfId="56" applyNumberFormat="1" applyFont="1" applyFill="1" applyBorder="1" applyAlignment="1">
      <alignment horizontal="left" vertical="center" wrapText="1"/>
      <protection/>
    </xf>
    <xf numFmtId="0" fontId="2" fillId="0" borderId="0" xfId="56" applyNumberFormat="1" applyFont="1" applyFill="1" applyBorder="1" applyAlignment="1">
      <alignment horizontal="left" vertical="center" wrapText="1"/>
      <protection/>
    </xf>
    <xf numFmtId="174" fontId="2" fillId="0" borderId="19" xfId="56" applyNumberFormat="1" applyFont="1" applyFill="1" applyBorder="1" applyAlignment="1">
      <alignment horizontal="center" vertical="center" wrapText="1"/>
      <protection/>
    </xf>
    <xf numFmtId="174" fontId="2" fillId="0" borderId="12" xfId="56" applyNumberFormat="1" applyFont="1" applyFill="1" applyBorder="1" applyAlignment="1">
      <alignment horizontal="center" vertical="center" wrapText="1"/>
      <protection/>
    </xf>
    <xf numFmtId="174" fontId="2" fillId="0" borderId="11" xfId="56" applyNumberFormat="1" applyFont="1" applyFill="1" applyBorder="1" applyAlignment="1">
      <alignment horizontal="center" vertical="center" wrapText="1"/>
      <protection/>
    </xf>
    <xf numFmtId="169" fontId="2" fillId="0" borderId="0" xfId="56" applyNumberFormat="1" applyFont="1" applyFill="1" applyBorder="1" applyAlignment="1">
      <alignment horizontal="left" vertical="center" wrapText="1"/>
      <protection/>
    </xf>
    <xf numFmtId="174" fontId="2" fillId="0" borderId="0" xfId="56" applyNumberFormat="1" applyFont="1" applyFill="1" applyBorder="1" applyAlignment="1">
      <alignment horizontal="left" vertical="center" wrapText="1"/>
      <protection/>
    </xf>
    <xf numFmtId="0" fontId="1" fillId="0" borderId="0" xfId="56" applyNumberFormat="1" applyFont="1" applyFill="1" applyBorder="1" applyAlignment="1">
      <alignment vertical="center" wrapText="1"/>
      <protection/>
    </xf>
    <xf numFmtId="169" fontId="2" fillId="0" borderId="0" xfId="56" applyNumberFormat="1" applyFont="1" applyFill="1" applyBorder="1" applyAlignment="1">
      <alignment horizontal="center" vertical="center" wrapText="1"/>
      <protection/>
    </xf>
    <xf numFmtId="174" fontId="2" fillId="0" borderId="0" xfId="56" applyNumberFormat="1" applyFont="1" applyFill="1" applyBorder="1" applyAlignment="1">
      <alignment horizontal="left" wrapText="1"/>
      <protection/>
    </xf>
    <xf numFmtId="174" fontId="2" fillId="0" borderId="19" xfId="56" applyNumberFormat="1" applyFont="1" applyFill="1" applyBorder="1" applyAlignment="1">
      <alignment horizontal="center" wrapText="1"/>
      <protection/>
    </xf>
    <xf numFmtId="174" fontId="2" fillId="0" borderId="12" xfId="56" applyNumberFormat="1" applyFont="1" applyFill="1" applyBorder="1" applyAlignment="1">
      <alignment horizontal="center" wrapText="1"/>
      <protection/>
    </xf>
    <xf numFmtId="174" fontId="2" fillId="0" borderId="11" xfId="56" applyNumberFormat="1" applyFont="1" applyFill="1" applyBorder="1" applyAlignment="1">
      <alignment horizontal="center" wrapText="1"/>
      <protection/>
    </xf>
    <xf numFmtId="169" fontId="12" fillId="0" borderId="0" xfId="56" applyNumberFormat="1" applyFont="1" applyFill="1" applyBorder="1" applyAlignment="1">
      <alignment horizontal="righ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116</xdr:row>
      <xdr:rowOff>123825</xdr:rowOff>
    </xdr:from>
    <xdr:ext cx="85725" cy="190500"/>
    <xdr:sp fLocksText="0">
      <xdr:nvSpPr>
        <xdr:cNvPr id="1" name="Text Box 13"/>
        <xdr:cNvSpPr txBox="1">
          <a:spLocks noChangeArrowheads="1"/>
        </xdr:cNvSpPr>
      </xdr:nvSpPr>
      <xdr:spPr>
        <a:xfrm>
          <a:off x="2019300" y="294036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xdr:row>
      <xdr:rowOff>76200</xdr:rowOff>
    </xdr:from>
    <xdr:to>
      <xdr:col>7</xdr:col>
      <xdr:colOff>0</xdr:colOff>
      <xdr:row>2</xdr:row>
      <xdr:rowOff>76200</xdr:rowOff>
    </xdr:to>
    <xdr:sp>
      <xdr:nvSpPr>
        <xdr:cNvPr id="2" name="Line 2"/>
        <xdr:cNvSpPr>
          <a:spLocks/>
        </xdr:cNvSpPr>
      </xdr:nvSpPr>
      <xdr:spPr>
        <a:xfrm>
          <a:off x="2019300" y="68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990600</xdr:colOff>
      <xdr:row>2</xdr:row>
      <xdr:rowOff>9525</xdr:rowOff>
    </xdr:from>
    <xdr:to>
      <xdr:col>13</xdr:col>
      <xdr:colOff>800100</xdr:colOff>
      <xdr:row>2</xdr:row>
      <xdr:rowOff>9525</xdr:rowOff>
    </xdr:to>
    <xdr:sp>
      <xdr:nvSpPr>
        <xdr:cNvPr id="3" name="Line 3"/>
        <xdr:cNvSpPr>
          <a:spLocks/>
        </xdr:cNvSpPr>
      </xdr:nvSpPr>
      <xdr:spPr>
        <a:xfrm>
          <a:off x="5505450" y="619125"/>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2</xdr:row>
      <xdr:rowOff>9525</xdr:rowOff>
    </xdr:from>
    <xdr:to>
      <xdr:col>9</xdr:col>
      <xdr:colOff>0</xdr:colOff>
      <xdr:row>2</xdr:row>
      <xdr:rowOff>9525</xdr:rowOff>
    </xdr:to>
    <xdr:sp>
      <xdr:nvSpPr>
        <xdr:cNvPr id="4" name="Line 4"/>
        <xdr:cNvSpPr>
          <a:spLocks/>
        </xdr:cNvSpPr>
      </xdr:nvSpPr>
      <xdr:spPr>
        <a:xfrm>
          <a:off x="838200" y="619125"/>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121</xdr:row>
      <xdr:rowOff>0</xdr:rowOff>
    </xdr:from>
    <xdr:ext cx="85725" cy="190500"/>
    <xdr:sp fLocksText="0">
      <xdr:nvSpPr>
        <xdr:cNvPr id="5" name="Text Box 13"/>
        <xdr:cNvSpPr txBox="1">
          <a:spLocks noChangeArrowheads="1"/>
        </xdr:cNvSpPr>
      </xdr:nvSpPr>
      <xdr:spPr>
        <a:xfrm>
          <a:off x="2019300" y="29451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122</xdr:row>
      <xdr:rowOff>0</xdr:rowOff>
    </xdr:from>
    <xdr:ext cx="85725" cy="190500"/>
    <xdr:sp fLocksText="0">
      <xdr:nvSpPr>
        <xdr:cNvPr id="6" name="Text Box 13"/>
        <xdr:cNvSpPr txBox="1">
          <a:spLocks noChangeArrowheads="1"/>
        </xdr:cNvSpPr>
      </xdr:nvSpPr>
      <xdr:spPr>
        <a:xfrm>
          <a:off x="2019300" y="29451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122</xdr:row>
      <xdr:rowOff>0</xdr:rowOff>
    </xdr:from>
    <xdr:ext cx="85725" cy="190500"/>
    <xdr:sp fLocksText="0">
      <xdr:nvSpPr>
        <xdr:cNvPr id="7" name="Text Box 13"/>
        <xdr:cNvSpPr txBox="1">
          <a:spLocks noChangeArrowheads="1"/>
        </xdr:cNvSpPr>
      </xdr:nvSpPr>
      <xdr:spPr>
        <a:xfrm>
          <a:off x="2019300" y="29451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122</xdr:row>
      <xdr:rowOff>0</xdr:rowOff>
    </xdr:from>
    <xdr:ext cx="85725" cy="190500"/>
    <xdr:sp fLocksText="0">
      <xdr:nvSpPr>
        <xdr:cNvPr id="8" name="Text Box 13"/>
        <xdr:cNvSpPr txBox="1">
          <a:spLocks noChangeArrowheads="1"/>
        </xdr:cNvSpPr>
      </xdr:nvSpPr>
      <xdr:spPr>
        <a:xfrm>
          <a:off x="2019300" y="29451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124</xdr:row>
      <xdr:rowOff>0</xdr:rowOff>
    </xdr:from>
    <xdr:ext cx="85725" cy="190500"/>
    <xdr:sp fLocksText="0">
      <xdr:nvSpPr>
        <xdr:cNvPr id="9" name="Text Box 13"/>
        <xdr:cNvSpPr txBox="1">
          <a:spLocks noChangeArrowheads="1"/>
        </xdr:cNvSpPr>
      </xdr:nvSpPr>
      <xdr:spPr>
        <a:xfrm>
          <a:off x="2019300" y="294513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685800</xdr:colOff>
      <xdr:row>5</xdr:row>
      <xdr:rowOff>504825</xdr:rowOff>
    </xdr:from>
    <xdr:to>
      <xdr:col>11</xdr:col>
      <xdr:colOff>400050</xdr:colOff>
      <xdr:row>5</xdr:row>
      <xdr:rowOff>504825</xdr:rowOff>
    </xdr:to>
    <xdr:sp>
      <xdr:nvSpPr>
        <xdr:cNvPr id="10" name="Line 10"/>
        <xdr:cNvSpPr>
          <a:spLocks/>
        </xdr:cNvSpPr>
      </xdr:nvSpPr>
      <xdr:spPr>
        <a:xfrm>
          <a:off x="3505200" y="1781175"/>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108</xdr:row>
      <xdr:rowOff>123825</xdr:rowOff>
    </xdr:from>
    <xdr:ext cx="85725" cy="238125"/>
    <xdr:sp fLocksText="0">
      <xdr:nvSpPr>
        <xdr:cNvPr id="1" name="Text Box 13"/>
        <xdr:cNvSpPr txBox="1">
          <a:spLocks noChangeArrowheads="1"/>
        </xdr:cNvSpPr>
      </xdr:nvSpPr>
      <xdr:spPr>
        <a:xfrm>
          <a:off x="1943100" y="270224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xdr:row>
      <xdr:rowOff>76200</xdr:rowOff>
    </xdr:from>
    <xdr:to>
      <xdr:col>7</xdr:col>
      <xdr:colOff>0</xdr:colOff>
      <xdr:row>2</xdr:row>
      <xdr:rowOff>76200</xdr:rowOff>
    </xdr:to>
    <xdr:sp>
      <xdr:nvSpPr>
        <xdr:cNvPr id="2" name="Line 2"/>
        <xdr:cNvSpPr>
          <a:spLocks/>
        </xdr:cNvSpPr>
      </xdr:nvSpPr>
      <xdr:spPr>
        <a:xfrm>
          <a:off x="1943100" y="68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xdr:row>
      <xdr:rowOff>0</xdr:rowOff>
    </xdr:from>
    <xdr:to>
      <xdr:col>8</xdr:col>
      <xdr:colOff>409575</xdr:colOff>
      <xdr:row>2</xdr:row>
      <xdr:rowOff>0</xdr:rowOff>
    </xdr:to>
    <xdr:sp>
      <xdr:nvSpPr>
        <xdr:cNvPr id="3" name="Line 4"/>
        <xdr:cNvSpPr>
          <a:spLocks/>
        </xdr:cNvSpPr>
      </xdr:nvSpPr>
      <xdr:spPr>
        <a:xfrm>
          <a:off x="657225" y="60960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111</xdr:row>
      <xdr:rowOff>0</xdr:rowOff>
    </xdr:from>
    <xdr:ext cx="85725" cy="0"/>
    <xdr:sp fLocksText="0">
      <xdr:nvSpPr>
        <xdr:cNvPr id="4"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112</xdr:row>
      <xdr:rowOff>0</xdr:rowOff>
    </xdr:from>
    <xdr:ext cx="85725" cy="0"/>
    <xdr:sp fLocksText="0">
      <xdr:nvSpPr>
        <xdr:cNvPr id="5"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112</xdr:row>
      <xdr:rowOff>0</xdr:rowOff>
    </xdr:from>
    <xdr:ext cx="85725" cy="0"/>
    <xdr:sp fLocksText="0">
      <xdr:nvSpPr>
        <xdr:cNvPr id="6"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112</xdr:row>
      <xdr:rowOff>0</xdr:rowOff>
    </xdr:from>
    <xdr:ext cx="85725" cy="0"/>
    <xdr:sp fLocksText="0">
      <xdr:nvSpPr>
        <xdr:cNvPr id="7"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113</xdr:row>
      <xdr:rowOff>0</xdr:rowOff>
    </xdr:from>
    <xdr:ext cx="85725" cy="0"/>
    <xdr:sp fLocksText="0">
      <xdr:nvSpPr>
        <xdr:cNvPr id="8"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109</xdr:row>
      <xdr:rowOff>123825</xdr:rowOff>
    </xdr:from>
    <xdr:ext cx="85725" cy="47625"/>
    <xdr:sp fLocksText="0">
      <xdr:nvSpPr>
        <xdr:cNvPr id="9" name="Text Box 13"/>
        <xdr:cNvSpPr txBox="1">
          <a:spLocks noChangeArrowheads="1"/>
        </xdr:cNvSpPr>
      </xdr:nvSpPr>
      <xdr:spPr>
        <a:xfrm>
          <a:off x="1943100" y="27279600"/>
          <a:ext cx="857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xdr:row>
      <xdr:rowOff>76200</xdr:rowOff>
    </xdr:from>
    <xdr:to>
      <xdr:col>7</xdr:col>
      <xdr:colOff>0</xdr:colOff>
      <xdr:row>2</xdr:row>
      <xdr:rowOff>76200</xdr:rowOff>
    </xdr:to>
    <xdr:sp>
      <xdr:nvSpPr>
        <xdr:cNvPr id="10" name="Line 2"/>
        <xdr:cNvSpPr>
          <a:spLocks/>
        </xdr:cNvSpPr>
      </xdr:nvSpPr>
      <xdr:spPr>
        <a:xfrm>
          <a:off x="1943100" y="68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1905000</xdr:colOff>
      <xdr:row>2</xdr:row>
      <xdr:rowOff>0</xdr:rowOff>
    </xdr:from>
    <xdr:to>
      <xdr:col>19</xdr:col>
      <xdr:colOff>1066800</xdr:colOff>
      <xdr:row>2</xdr:row>
      <xdr:rowOff>0</xdr:rowOff>
    </xdr:to>
    <xdr:sp>
      <xdr:nvSpPr>
        <xdr:cNvPr id="11" name="Line 13"/>
        <xdr:cNvSpPr>
          <a:spLocks/>
        </xdr:cNvSpPr>
      </xdr:nvSpPr>
      <xdr:spPr>
        <a:xfrm>
          <a:off x="9734550" y="609600"/>
          <a:ext cx="272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114</xdr:row>
      <xdr:rowOff>0</xdr:rowOff>
    </xdr:from>
    <xdr:ext cx="85725" cy="0"/>
    <xdr:sp fLocksText="0">
      <xdr:nvSpPr>
        <xdr:cNvPr id="12"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115</xdr:row>
      <xdr:rowOff>0</xdr:rowOff>
    </xdr:from>
    <xdr:ext cx="85725" cy="0"/>
    <xdr:sp fLocksText="0">
      <xdr:nvSpPr>
        <xdr:cNvPr id="13"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115</xdr:row>
      <xdr:rowOff>0</xdr:rowOff>
    </xdr:from>
    <xdr:ext cx="85725" cy="0"/>
    <xdr:sp fLocksText="0">
      <xdr:nvSpPr>
        <xdr:cNvPr id="14"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115</xdr:row>
      <xdr:rowOff>0</xdr:rowOff>
    </xdr:from>
    <xdr:ext cx="85725" cy="0"/>
    <xdr:sp fLocksText="0">
      <xdr:nvSpPr>
        <xdr:cNvPr id="15"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117</xdr:row>
      <xdr:rowOff>0</xdr:rowOff>
    </xdr:from>
    <xdr:ext cx="85725" cy="0"/>
    <xdr:sp fLocksText="0">
      <xdr:nvSpPr>
        <xdr:cNvPr id="16" name="Text Box 13"/>
        <xdr:cNvSpPr txBox="1">
          <a:spLocks noChangeArrowheads="1"/>
        </xdr:cNvSpPr>
      </xdr:nvSpPr>
      <xdr:spPr>
        <a:xfrm>
          <a:off x="1943100" y="273272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121</xdr:row>
      <xdr:rowOff>123825</xdr:rowOff>
    </xdr:from>
    <xdr:ext cx="85725" cy="238125"/>
    <xdr:sp fLocksText="0">
      <xdr:nvSpPr>
        <xdr:cNvPr id="1" name="Text Box 13"/>
        <xdr:cNvSpPr txBox="1">
          <a:spLocks noChangeArrowheads="1"/>
        </xdr:cNvSpPr>
      </xdr:nvSpPr>
      <xdr:spPr>
        <a:xfrm>
          <a:off x="1943100" y="30327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xdr:row>
      <xdr:rowOff>76200</xdr:rowOff>
    </xdr:from>
    <xdr:to>
      <xdr:col>7</xdr:col>
      <xdr:colOff>0</xdr:colOff>
      <xdr:row>2</xdr:row>
      <xdr:rowOff>76200</xdr:rowOff>
    </xdr:to>
    <xdr:sp>
      <xdr:nvSpPr>
        <xdr:cNvPr id="2" name="Line 2"/>
        <xdr:cNvSpPr>
          <a:spLocks/>
        </xdr:cNvSpPr>
      </xdr:nvSpPr>
      <xdr:spPr>
        <a:xfrm>
          <a:off x="1943100" y="52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xdr:row>
      <xdr:rowOff>0</xdr:rowOff>
    </xdr:from>
    <xdr:to>
      <xdr:col>1</xdr:col>
      <xdr:colOff>1304925</xdr:colOff>
      <xdr:row>2</xdr:row>
      <xdr:rowOff>0</xdr:rowOff>
    </xdr:to>
    <xdr:sp>
      <xdr:nvSpPr>
        <xdr:cNvPr id="3" name="Line 3"/>
        <xdr:cNvSpPr>
          <a:spLocks/>
        </xdr:cNvSpPr>
      </xdr:nvSpPr>
      <xdr:spPr>
        <a:xfrm>
          <a:off x="704850" y="4476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124</xdr:row>
      <xdr:rowOff>0</xdr:rowOff>
    </xdr:from>
    <xdr:ext cx="85725" cy="0"/>
    <xdr:sp fLocksText="0">
      <xdr:nvSpPr>
        <xdr:cNvPr id="4"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125</xdr:row>
      <xdr:rowOff>0</xdr:rowOff>
    </xdr:from>
    <xdr:ext cx="85725" cy="0"/>
    <xdr:sp fLocksText="0">
      <xdr:nvSpPr>
        <xdr:cNvPr id="5"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125</xdr:row>
      <xdr:rowOff>0</xdr:rowOff>
    </xdr:from>
    <xdr:ext cx="85725" cy="0"/>
    <xdr:sp fLocksText="0">
      <xdr:nvSpPr>
        <xdr:cNvPr id="6"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125</xdr:row>
      <xdr:rowOff>0</xdr:rowOff>
    </xdr:from>
    <xdr:ext cx="85725" cy="0"/>
    <xdr:sp fLocksText="0">
      <xdr:nvSpPr>
        <xdr:cNvPr id="7"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126</xdr:row>
      <xdr:rowOff>0</xdr:rowOff>
    </xdr:from>
    <xdr:ext cx="85725" cy="0"/>
    <xdr:sp fLocksText="0">
      <xdr:nvSpPr>
        <xdr:cNvPr id="8"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122</xdr:row>
      <xdr:rowOff>123825</xdr:rowOff>
    </xdr:from>
    <xdr:ext cx="85725" cy="47625"/>
    <xdr:sp fLocksText="0">
      <xdr:nvSpPr>
        <xdr:cNvPr id="9" name="Text Box 13"/>
        <xdr:cNvSpPr txBox="1">
          <a:spLocks noChangeArrowheads="1"/>
        </xdr:cNvSpPr>
      </xdr:nvSpPr>
      <xdr:spPr>
        <a:xfrm>
          <a:off x="1943100" y="30584775"/>
          <a:ext cx="857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xdr:row>
      <xdr:rowOff>76200</xdr:rowOff>
    </xdr:from>
    <xdr:to>
      <xdr:col>7</xdr:col>
      <xdr:colOff>0</xdr:colOff>
      <xdr:row>2</xdr:row>
      <xdr:rowOff>76200</xdr:rowOff>
    </xdr:to>
    <xdr:sp>
      <xdr:nvSpPr>
        <xdr:cNvPr id="10" name="Line 2"/>
        <xdr:cNvSpPr>
          <a:spLocks/>
        </xdr:cNvSpPr>
      </xdr:nvSpPr>
      <xdr:spPr>
        <a:xfrm>
          <a:off x="1943100" y="52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161925</xdr:colOff>
      <xdr:row>2</xdr:row>
      <xdr:rowOff>9525</xdr:rowOff>
    </xdr:from>
    <xdr:to>
      <xdr:col>14</xdr:col>
      <xdr:colOff>485775</xdr:colOff>
      <xdr:row>2</xdr:row>
      <xdr:rowOff>9525</xdr:rowOff>
    </xdr:to>
    <xdr:sp>
      <xdr:nvSpPr>
        <xdr:cNvPr id="11" name="Line 11"/>
        <xdr:cNvSpPr>
          <a:spLocks/>
        </xdr:cNvSpPr>
      </xdr:nvSpPr>
      <xdr:spPr>
        <a:xfrm flipV="1">
          <a:off x="4029075" y="457200"/>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127</xdr:row>
      <xdr:rowOff>0</xdr:rowOff>
    </xdr:from>
    <xdr:ext cx="85725" cy="0"/>
    <xdr:sp fLocksText="0">
      <xdr:nvSpPr>
        <xdr:cNvPr id="12"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128</xdr:row>
      <xdr:rowOff>0</xdr:rowOff>
    </xdr:from>
    <xdr:ext cx="85725" cy="0"/>
    <xdr:sp fLocksText="0">
      <xdr:nvSpPr>
        <xdr:cNvPr id="13"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128</xdr:row>
      <xdr:rowOff>0</xdr:rowOff>
    </xdr:from>
    <xdr:ext cx="85725" cy="0"/>
    <xdr:sp fLocksText="0">
      <xdr:nvSpPr>
        <xdr:cNvPr id="14"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128</xdr:row>
      <xdr:rowOff>0</xdr:rowOff>
    </xdr:from>
    <xdr:ext cx="85725" cy="0"/>
    <xdr:sp fLocksText="0">
      <xdr:nvSpPr>
        <xdr:cNvPr id="15"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130</xdr:row>
      <xdr:rowOff>0</xdr:rowOff>
    </xdr:from>
    <xdr:ext cx="85725" cy="0"/>
    <xdr:sp fLocksText="0">
      <xdr:nvSpPr>
        <xdr:cNvPr id="16" name="Text Box 13"/>
        <xdr:cNvSpPr txBox="1">
          <a:spLocks noChangeArrowheads="1"/>
        </xdr:cNvSpPr>
      </xdr:nvSpPr>
      <xdr:spPr>
        <a:xfrm>
          <a:off x="1943100" y="3063240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121</xdr:row>
      <xdr:rowOff>123825</xdr:rowOff>
    </xdr:from>
    <xdr:ext cx="85725" cy="238125"/>
    <xdr:sp fLocksText="0">
      <xdr:nvSpPr>
        <xdr:cNvPr id="17" name="Text Box 13"/>
        <xdr:cNvSpPr txBox="1">
          <a:spLocks noChangeArrowheads="1"/>
        </xdr:cNvSpPr>
      </xdr:nvSpPr>
      <xdr:spPr>
        <a:xfrm>
          <a:off x="1943100" y="30327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121</xdr:row>
      <xdr:rowOff>123825</xdr:rowOff>
    </xdr:from>
    <xdr:ext cx="85725" cy="238125"/>
    <xdr:sp fLocksText="0">
      <xdr:nvSpPr>
        <xdr:cNvPr id="18" name="Text Box 13"/>
        <xdr:cNvSpPr txBox="1">
          <a:spLocks noChangeArrowheads="1"/>
        </xdr:cNvSpPr>
      </xdr:nvSpPr>
      <xdr:spPr>
        <a:xfrm>
          <a:off x="1943100" y="30327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200025</xdr:colOff>
      <xdr:row>6</xdr:row>
      <xdr:rowOff>76200</xdr:rowOff>
    </xdr:from>
    <xdr:to>
      <xdr:col>11</xdr:col>
      <xdr:colOff>295275</xdr:colOff>
      <xdr:row>6</xdr:row>
      <xdr:rowOff>76200</xdr:rowOff>
    </xdr:to>
    <xdr:sp>
      <xdr:nvSpPr>
        <xdr:cNvPr id="19" name="Line 22"/>
        <xdr:cNvSpPr>
          <a:spLocks/>
        </xdr:cNvSpPr>
      </xdr:nvSpPr>
      <xdr:spPr>
        <a:xfrm flipV="1">
          <a:off x="2676525" y="15621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123825</xdr:rowOff>
    </xdr:from>
    <xdr:ext cx="85725" cy="238125"/>
    <xdr:sp fLocksText="0">
      <xdr:nvSpPr>
        <xdr:cNvPr id="1" name="Text Box 13"/>
        <xdr:cNvSpPr txBox="1">
          <a:spLocks noChangeArrowheads="1"/>
        </xdr:cNvSpPr>
      </xdr:nvSpPr>
      <xdr:spPr>
        <a:xfrm>
          <a:off x="9639300" y="184785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xdr:row>
      <xdr:rowOff>76200</xdr:rowOff>
    </xdr:from>
    <xdr:to>
      <xdr:col>3</xdr:col>
      <xdr:colOff>0</xdr:colOff>
      <xdr:row>2</xdr:row>
      <xdr:rowOff>76200</xdr:rowOff>
    </xdr:to>
    <xdr:sp>
      <xdr:nvSpPr>
        <xdr:cNvPr id="2" name="Line 2"/>
        <xdr:cNvSpPr>
          <a:spLocks/>
        </xdr:cNvSpPr>
      </xdr:nvSpPr>
      <xdr:spPr>
        <a:xfrm>
          <a:off x="229552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xdr:row>
      <xdr:rowOff>66675</xdr:rowOff>
    </xdr:from>
    <xdr:to>
      <xdr:col>7</xdr:col>
      <xdr:colOff>666750</xdr:colOff>
      <xdr:row>2</xdr:row>
      <xdr:rowOff>66675</xdr:rowOff>
    </xdr:to>
    <xdr:sp>
      <xdr:nvSpPr>
        <xdr:cNvPr id="3" name="Line 3"/>
        <xdr:cNvSpPr>
          <a:spLocks/>
        </xdr:cNvSpPr>
      </xdr:nvSpPr>
      <xdr:spPr>
        <a:xfrm>
          <a:off x="6743700" y="561975"/>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125</xdr:row>
      <xdr:rowOff>0</xdr:rowOff>
    </xdr:from>
    <xdr:ext cx="85725" cy="0"/>
    <xdr:sp fLocksText="0">
      <xdr:nvSpPr>
        <xdr:cNvPr id="4"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126</xdr:row>
      <xdr:rowOff>0</xdr:rowOff>
    </xdr:from>
    <xdr:ext cx="85725" cy="0"/>
    <xdr:sp fLocksText="0">
      <xdr:nvSpPr>
        <xdr:cNvPr id="5"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126</xdr:row>
      <xdr:rowOff>0</xdr:rowOff>
    </xdr:from>
    <xdr:ext cx="85725" cy="0"/>
    <xdr:sp fLocksText="0">
      <xdr:nvSpPr>
        <xdr:cNvPr id="6"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126</xdr:row>
      <xdr:rowOff>0</xdr:rowOff>
    </xdr:from>
    <xdr:ext cx="85725" cy="0"/>
    <xdr:sp fLocksText="0">
      <xdr:nvSpPr>
        <xdr:cNvPr id="7"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127</xdr:row>
      <xdr:rowOff>0</xdr:rowOff>
    </xdr:from>
    <xdr:ext cx="85725" cy="0"/>
    <xdr:sp fLocksText="0">
      <xdr:nvSpPr>
        <xdr:cNvPr id="8"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123</xdr:row>
      <xdr:rowOff>123825</xdr:rowOff>
    </xdr:from>
    <xdr:ext cx="85725" cy="47625"/>
    <xdr:sp fLocksText="0">
      <xdr:nvSpPr>
        <xdr:cNvPr id="9" name="Text Box 13"/>
        <xdr:cNvSpPr txBox="1">
          <a:spLocks noChangeArrowheads="1"/>
        </xdr:cNvSpPr>
      </xdr:nvSpPr>
      <xdr:spPr>
        <a:xfrm>
          <a:off x="9639300" y="30670500"/>
          <a:ext cx="857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xdr:row>
      <xdr:rowOff>76200</xdr:rowOff>
    </xdr:from>
    <xdr:to>
      <xdr:col>3</xdr:col>
      <xdr:colOff>0</xdr:colOff>
      <xdr:row>2</xdr:row>
      <xdr:rowOff>76200</xdr:rowOff>
    </xdr:to>
    <xdr:sp>
      <xdr:nvSpPr>
        <xdr:cNvPr id="10" name="Line 2"/>
        <xdr:cNvSpPr>
          <a:spLocks/>
        </xdr:cNvSpPr>
      </xdr:nvSpPr>
      <xdr:spPr>
        <a:xfrm>
          <a:off x="229552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9</xdr:col>
      <xdr:colOff>0</xdr:colOff>
      <xdr:row>2</xdr:row>
      <xdr:rowOff>0</xdr:rowOff>
    </xdr:to>
    <xdr:sp>
      <xdr:nvSpPr>
        <xdr:cNvPr id="11" name="Line 11"/>
        <xdr:cNvSpPr>
          <a:spLocks/>
        </xdr:cNvSpPr>
      </xdr:nvSpPr>
      <xdr:spPr>
        <a:xfrm>
          <a:off x="9639300" y="49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128</xdr:row>
      <xdr:rowOff>0</xdr:rowOff>
    </xdr:from>
    <xdr:ext cx="85725" cy="0"/>
    <xdr:sp fLocksText="0">
      <xdr:nvSpPr>
        <xdr:cNvPr id="12"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129</xdr:row>
      <xdr:rowOff>0</xdr:rowOff>
    </xdr:from>
    <xdr:ext cx="85725" cy="0"/>
    <xdr:sp fLocksText="0">
      <xdr:nvSpPr>
        <xdr:cNvPr id="13"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129</xdr:row>
      <xdr:rowOff>0</xdr:rowOff>
    </xdr:from>
    <xdr:ext cx="85725" cy="0"/>
    <xdr:sp fLocksText="0">
      <xdr:nvSpPr>
        <xdr:cNvPr id="14"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129</xdr:row>
      <xdr:rowOff>0</xdr:rowOff>
    </xdr:from>
    <xdr:ext cx="85725" cy="0"/>
    <xdr:sp fLocksText="0">
      <xdr:nvSpPr>
        <xdr:cNvPr id="15"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131</xdr:row>
      <xdr:rowOff>0</xdr:rowOff>
    </xdr:from>
    <xdr:ext cx="85725" cy="0"/>
    <xdr:sp fLocksText="0">
      <xdr:nvSpPr>
        <xdr:cNvPr id="16" name="Text Box 13"/>
        <xdr:cNvSpPr txBox="1">
          <a:spLocks noChangeArrowheads="1"/>
        </xdr:cNvSpPr>
      </xdr:nvSpPr>
      <xdr:spPr>
        <a:xfrm>
          <a:off x="9639300" y="307181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200025</xdr:colOff>
      <xdr:row>3</xdr:row>
      <xdr:rowOff>57150</xdr:rowOff>
    </xdr:from>
    <xdr:to>
      <xdr:col>2</xdr:col>
      <xdr:colOff>1047750</xdr:colOff>
      <xdr:row>3</xdr:row>
      <xdr:rowOff>57150</xdr:rowOff>
    </xdr:to>
    <xdr:sp>
      <xdr:nvSpPr>
        <xdr:cNvPr id="17" name="Line 19"/>
        <xdr:cNvSpPr>
          <a:spLocks/>
        </xdr:cNvSpPr>
      </xdr:nvSpPr>
      <xdr:spPr>
        <a:xfrm>
          <a:off x="1000125" y="7239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17</xdr:row>
      <xdr:rowOff>123825</xdr:rowOff>
    </xdr:from>
    <xdr:ext cx="85725" cy="238125"/>
    <xdr:sp fLocksText="0">
      <xdr:nvSpPr>
        <xdr:cNvPr id="18" name="Text Box 13"/>
        <xdr:cNvSpPr txBox="1">
          <a:spLocks noChangeArrowheads="1"/>
        </xdr:cNvSpPr>
      </xdr:nvSpPr>
      <xdr:spPr>
        <a:xfrm>
          <a:off x="9639300" y="413385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120</xdr:row>
      <xdr:rowOff>123825</xdr:rowOff>
    </xdr:from>
    <xdr:ext cx="85725" cy="238125"/>
    <xdr:sp fLocksText="0">
      <xdr:nvSpPr>
        <xdr:cNvPr id="1" name="Text Box 13"/>
        <xdr:cNvSpPr txBox="1">
          <a:spLocks noChangeArrowheads="1"/>
        </xdr:cNvSpPr>
      </xdr:nvSpPr>
      <xdr:spPr>
        <a:xfrm>
          <a:off x="8420100" y="301371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xdr:row>
      <xdr:rowOff>76200</xdr:rowOff>
    </xdr:from>
    <xdr:to>
      <xdr:col>2</xdr:col>
      <xdr:colOff>0</xdr:colOff>
      <xdr:row>2</xdr:row>
      <xdr:rowOff>76200</xdr:rowOff>
    </xdr:to>
    <xdr:sp>
      <xdr:nvSpPr>
        <xdr:cNvPr id="2" name="Line 2"/>
        <xdr:cNvSpPr>
          <a:spLocks/>
        </xdr:cNvSpPr>
      </xdr:nvSpPr>
      <xdr:spPr>
        <a:xfrm>
          <a:off x="76200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2</xdr:row>
      <xdr:rowOff>0</xdr:rowOff>
    </xdr:from>
    <xdr:to>
      <xdr:col>6</xdr:col>
      <xdr:colOff>723900</xdr:colOff>
      <xdr:row>2</xdr:row>
      <xdr:rowOff>0</xdr:rowOff>
    </xdr:to>
    <xdr:sp>
      <xdr:nvSpPr>
        <xdr:cNvPr id="3" name="Line 3"/>
        <xdr:cNvSpPr>
          <a:spLocks/>
        </xdr:cNvSpPr>
      </xdr:nvSpPr>
      <xdr:spPr>
        <a:xfrm>
          <a:off x="5619750" y="4953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130</xdr:row>
      <xdr:rowOff>123825</xdr:rowOff>
    </xdr:from>
    <xdr:ext cx="85725" cy="381000"/>
    <xdr:sp fLocksText="0">
      <xdr:nvSpPr>
        <xdr:cNvPr id="4" name="Text Box 13"/>
        <xdr:cNvSpPr txBox="1">
          <a:spLocks noChangeArrowheads="1"/>
        </xdr:cNvSpPr>
      </xdr:nvSpPr>
      <xdr:spPr>
        <a:xfrm>
          <a:off x="8420100" y="32708850"/>
          <a:ext cx="857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131</xdr:row>
      <xdr:rowOff>0</xdr:rowOff>
    </xdr:from>
    <xdr:ext cx="85725" cy="428625"/>
    <xdr:sp fLocksText="0">
      <xdr:nvSpPr>
        <xdr:cNvPr id="5"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131</xdr:row>
      <xdr:rowOff>0</xdr:rowOff>
    </xdr:from>
    <xdr:ext cx="85725" cy="428625"/>
    <xdr:sp fLocksText="0">
      <xdr:nvSpPr>
        <xdr:cNvPr id="6"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131</xdr:row>
      <xdr:rowOff>0</xdr:rowOff>
    </xdr:from>
    <xdr:ext cx="85725" cy="428625"/>
    <xdr:sp fLocksText="0">
      <xdr:nvSpPr>
        <xdr:cNvPr id="7"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132</xdr:row>
      <xdr:rowOff>0</xdr:rowOff>
    </xdr:from>
    <xdr:ext cx="85725" cy="428625"/>
    <xdr:sp fLocksText="0">
      <xdr:nvSpPr>
        <xdr:cNvPr id="8"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30</xdr:row>
      <xdr:rowOff>123825</xdr:rowOff>
    </xdr:from>
    <xdr:ext cx="85725" cy="257175"/>
    <xdr:sp fLocksText="0">
      <xdr:nvSpPr>
        <xdr:cNvPr id="9" name="Text Box 13"/>
        <xdr:cNvSpPr txBox="1">
          <a:spLocks noChangeArrowheads="1"/>
        </xdr:cNvSpPr>
      </xdr:nvSpPr>
      <xdr:spPr>
        <a:xfrm>
          <a:off x="8420100" y="84677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xdr:row>
      <xdr:rowOff>76200</xdr:rowOff>
    </xdr:from>
    <xdr:to>
      <xdr:col>2</xdr:col>
      <xdr:colOff>0</xdr:colOff>
      <xdr:row>2</xdr:row>
      <xdr:rowOff>76200</xdr:rowOff>
    </xdr:to>
    <xdr:sp>
      <xdr:nvSpPr>
        <xdr:cNvPr id="10" name="Line 2"/>
        <xdr:cNvSpPr>
          <a:spLocks/>
        </xdr:cNvSpPr>
      </xdr:nvSpPr>
      <xdr:spPr>
        <a:xfrm>
          <a:off x="76200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xdr:row>
      <xdr:rowOff>0</xdr:rowOff>
    </xdr:from>
    <xdr:to>
      <xdr:col>8</xdr:col>
      <xdr:colOff>0</xdr:colOff>
      <xdr:row>2</xdr:row>
      <xdr:rowOff>0</xdr:rowOff>
    </xdr:to>
    <xdr:sp>
      <xdr:nvSpPr>
        <xdr:cNvPr id="11" name="Line 11"/>
        <xdr:cNvSpPr>
          <a:spLocks/>
        </xdr:cNvSpPr>
      </xdr:nvSpPr>
      <xdr:spPr>
        <a:xfrm>
          <a:off x="8420100" y="49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133</xdr:row>
      <xdr:rowOff>0</xdr:rowOff>
    </xdr:from>
    <xdr:ext cx="85725" cy="428625"/>
    <xdr:sp fLocksText="0">
      <xdr:nvSpPr>
        <xdr:cNvPr id="12"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134</xdr:row>
      <xdr:rowOff>0</xdr:rowOff>
    </xdr:from>
    <xdr:ext cx="85725" cy="428625"/>
    <xdr:sp fLocksText="0">
      <xdr:nvSpPr>
        <xdr:cNvPr id="13"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134</xdr:row>
      <xdr:rowOff>0</xdr:rowOff>
    </xdr:from>
    <xdr:ext cx="85725" cy="428625"/>
    <xdr:sp fLocksText="0">
      <xdr:nvSpPr>
        <xdr:cNvPr id="14"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134</xdr:row>
      <xdr:rowOff>0</xdr:rowOff>
    </xdr:from>
    <xdr:ext cx="85725" cy="428625"/>
    <xdr:sp fLocksText="0">
      <xdr:nvSpPr>
        <xdr:cNvPr id="15"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136</xdr:row>
      <xdr:rowOff>0</xdr:rowOff>
    </xdr:from>
    <xdr:ext cx="85725" cy="428625"/>
    <xdr:sp fLocksText="0">
      <xdr:nvSpPr>
        <xdr:cNvPr id="16" name="Text Box 13"/>
        <xdr:cNvSpPr txBox="1">
          <a:spLocks noChangeArrowheads="1"/>
        </xdr:cNvSpPr>
      </xdr:nvSpPr>
      <xdr:spPr>
        <a:xfrm>
          <a:off x="8420100" y="32756475"/>
          <a:ext cx="857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419100</xdr:colOff>
      <xdr:row>3</xdr:row>
      <xdr:rowOff>0</xdr:rowOff>
    </xdr:from>
    <xdr:to>
      <xdr:col>1</xdr:col>
      <xdr:colOff>419100</xdr:colOff>
      <xdr:row>3</xdr:row>
      <xdr:rowOff>0</xdr:rowOff>
    </xdr:to>
    <xdr:sp>
      <xdr:nvSpPr>
        <xdr:cNvPr id="17" name="Line 17"/>
        <xdr:cNvSpPr>
          <a:spLocks/>
        </xdr:cNvSpPr>
      </xdr:nvSpPr>
      <xdr:spPr>
        <a:xfrm>
          <a:off x="762000" y="61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127</xdr:row>
      <xdr:rowOff>123825</xdr:rowOff>
    </xdr:from>
    <xdr:ext cx="85725" cy="333375"/>
    <xdr:sp fLocksText="0">
      <xdr:nvSpPr>
        <xdr:cNvPr id="18" name="Text Box 13"/>
        <xdr:cNvSpPr txBox="1">
          <a:spLocks noChangeArrowheads="1"/>
        </xdr:cNvSpPr>
      </xdr:nvSpPr>
      <xdr:spPr>
        <a:xfrm>
          <a:off x="8420100" y="319373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323850</xdr:colOff>
      <xdr:row>2</xdr:row>
      <xdr:rowOff>9525</xdr:rowOff>
    </xdr:from>
    <xdr:to>
      <xdr:col>2</xdr:col>
      <xdr:colOff>1114425</xdr:colOff>
      <xdr:row>2</xdr:row>
      <xdr:rowOff>9525</xdr:rowOff>
    </xdr:to>
    <xdr:sp>
      <xdr:nvSpPr>
        <xdr:cNvPr id="19" name="Line 19"/>
        <xdr:cNvSpPr>
          <a:spLocks/>
        </xdr:cNvSpPr>
      </xdr:nvSpPr>
      <xdr:spPr>
        <a:xfrm>
          <a:off x="1085850" y="5048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120</xdr:row>
      <xdr:rowOff>123825</xdr:rowOff>
    </xdr:from>
    <xdr:ext cx="85725" cy="238125"/>
    <xdr:sp fLocksText="0">
      <xdr:nvSpPr>
        <xdr:cNvPr id="1" name="Text Box 13"/>
        <xdr:cNvSpPr txBox="1">
          <a:spLocks noChangeArrowheads="1"/>
        </xdr:cNvSpPr>
      </xdr:nvSpPr>
      <xdr:spPr>
        <a:xfrm>
          <a:off x="8420100" y="324326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xdr:row>
      <xdr:rowOff>76200</xdr:rowOff>
    </xdr:from>
    <xdr:to>
      <xdr:col>2</xdr:col>
      <xdr:colOff>0</xdr:colOff>
      <xdr:row>2</xdr:row>
      <xdr:rowOff>76200</xdr:rowOff>
    </xdr:to>
    <xdr:sp>
      <xdr:nvSpPr>
        <xdr:cNvPr id="2" name="Line 2"/>
        <xdr:cNvSpPr>
          <a:spLocks/>
        </xdr:cNvSpPr>
      </xdr:nvSpPr>
      <xdr:spPr>
        <a:xfrm>
          <a:off x="76200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xdr:row>
      <xdr:rowOff>0</xdr:rowOff>
    </xdr:from>
    <xdr:to>
      <xdr:col>7</xdr:col>
      <xdr:colOff>409575</xdr:colOff>
      <xdr:row>2</xdr:row>
      <xdr:rowOff>0</xdr:rowOff>
    </xdr:to>
    <xdr:sp>
      <xdr:nvSpPr>
        <xdr:cNvPr id="3" name="Line 3"/>
        <xdr:cNvSpPr>
          <a:spLocks/>
        </xdr:cNvSpPr>
      </xdr:nvSpPr>
      <xdr:spPr>
        <a:xfrm>
          <a:off x="6191250" y="49530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146</xdr:row>
      <xdr:rowOff>123825</xdr:rowOff>
    </xdr:from>
    <xdr:ext cx="85725" cy="381000"/>
    <xdr:sp fLocksText="0">
      <xdr:nvSpPr>
        <xdr:cNvPr id="4" name="Text Box 13"/>
        <xdr:cNvSpPr txBox="1">
          <a:spLocks noChangeArrowheads="1"/>
        </xdr:cNvSpPr>
      </xdr:nvSpPr>
      <xdr:spPr>
        <a:xfrm>
          <a:off x="8420100" y="38566725"/>
          <a:ext cx="857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5"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6"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7"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8"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30</xdr:row>
      <xdr:rowOff>123825</xdr:rowOff>
    </xdr:from>
    <xdr:ext cx="85725" cy="257175"/>
    <xdr:sp fLocksText="0">
      <xdr:nvSpPr>
        <xdr:cNvPr id="9" name="Text Box 13"/>
        <xdr:cNvSpPr txBox="1">
          <a:spLocks noChangeArrowheads="1"/>
        </xdr:cNvSpPr>
      </xdr:nvSpPr>
      <xdr:spPr>
        <a:xfrm>
          <a:off x="8420100" y="8534400"/>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xdr:row>
      <xdr:rowOff>76200</xdr:rowOff>
    </xdr:from>
    <xdr:to>
      <xdr:col>2</xdr:col>
      <xdr:colOff>0</xdr:colOff>
      <xdr:row>2</xdr:row>
      <xdr:rowOff>76200</xdr:rowOff>
    </xdr:to>
    <xdr:sp>
      <xdr:nvSpPr>
        <xdr:cNvPr id="10" name="Line 2"/>
        <xdr:cNvSpPr>
          <a:spLocks/>
        </xdr:cNvSpPr>
      </xdr:nvSpPr>
      <xdr:spPr>
        <a:xfrm>
          <a:off x="76200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xdr:row>
      <xdr:rowOff>0</xdr:rowOff>
    </xdr:from>
    <xdr:to>
      <xdr:col>8</xdr:col>
      <xdr:colOff>0</xdr:colOff>
      <xdr:row>2</xdr:row>
      <xdr:rowOff>0</xdr:rowOff>
    </xdr:to>
    <xdr:sp>
      <xdr:nvSpPr>
        <xdr:cNvPr id="11" name="Line 11"/>
        <xdr:cNvSpPr>
          <a:spLocks/>
        </xdr:cNvSpPr>
      </xdr:nvSpPr>
      <xdr:spPr>
        <a:xfrm>
          <a:off x="8420100" y="49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147</xdr:row>
      <xdr:rowOff>0</xdr:rowOff>
    </xdr:from>
    <xdr:ext cx="85725" cy="438150"/>
    <xdr:sp fLocksText="0">
      <xdr:nvSpPr>
        <xdr:cNvPr id="12"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13"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14"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15"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147</xdr:row>
      <xdr:rowOff>0</xdr:rowOff>
    </xdr:from>
    <xdr:ext cx="85725" cy="438150"/>
    <xdr:sp fLocksText="0">
      <xdr:nvSpPr>
        <xdr:cNvPr id="16" name="Text Box 13"/>
        <xdr:cNvSpPr txBox="1">
          <a:spLocks noChangeArrowheads="1"/>
        </xdr:cNvSpPr>
      </xdr:nvSpPr>
      <xdr:spPr>
        <a:xfrm>
          <a:off x="8420100" y="38614350"/>
          <a:ext cx="857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419100</xdr:colOff>
      <xdr:row>3</xdr:row>
      <xdr:rowOff>0</xdr:rowOff>
    </xdr:from>
    <xdr:to>
      <xdr:col>1</xdr:col>
      <xdr:colOff>419100</xdr:colOff>
      <xdr:row>3</xdr:row>
      <xdr:rowOff>0</xdr:rowOff>
    </xdr:to>
    <xdr:sp>
      <xdr:nvSpPr>
        <xdr:cNvPr id="17" name="Line 17"/>
        <xdr:cNvSpPr>
          <a:spLocks/>
        </xdr:cNvSpPr>
      </xdr:nvSpPr>
      <xdr:spPr>
        <a:xfrm>
          <a:off x="762000" y="68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127</xdr:row>
      <xdr:rowOff>123825</xdr:rowOff>
    </xdr:from>
    <xdr:ext cx="85725" cy="333375"/>
    <xdr:sp fLocksText="0">
      <xdr:nvSpPr>
        <xdr:cNvPr id="18" name="Text Box 13"/>
        <xdr:cNvSpPr txBox="1">
          <a:spLocks noChangeArrowheads="1"/>
        </xdr:cNvSpPr>
      </xdr:nvSpPr>
      <xdr:spPr>
        <a:xfrm>
          <a:off x="8420100" y="3448050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323850</xdr:colOff>
      <xdr:row>2</xdr:row>
      <xdr:rowOff>9525</xdr:rowOff>
    </xdr:from>
    <xdr:to>
      <xdr:col>2</xdr:col>
      <xdr:colOff>1114425</xdr:colOff>
      <xdr:row>2</xdr:row>
      <xdr:rowOff>9525</xdr:rowOff>
    </xdr:to>
    <xdr:sp>
      <xdr:nvSpPr>
        <xdr:cNvPr id="19" name="Line 19"/>
        <xdr:cNvSpPr>
          <a:spLocks/>
        </xdr:cNvSpPr>
      </xdr:nvSpPr>
      <xdr:spPr>
        <a:xfrm>
          <a:off x="1085850" y="5048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2114550</xdr:colOff>
      <xdr:row>8</xdr:row>
      <xdr:rowOff>38100</xdr:rowOff>
    </xdr:from>
    <xdr:to>
      <xdr:col>4</xdr:col>
      <xdr:colOff>95250</xdr:colOff>
      <xdr:row>8</xdr:row>
      <xdr:rowOff>38100</xdr:rowOff>
    </xdr:to>
    <xdr:sp>
      <xdr:nvSpPr>
        <xdr:cNvPr id="20" name="Line 19"/>
        <xdr:cNvSpPr>
          <a:spLocks/>
        </xdr:cNvSpPr>
      </xdr:nvSpPr>
      <xdr:spPr>
        <a:xfrm>
          <a:off x="4352925" y="17716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31"/>
  <sheetViews>
    <sheetView zoomScalePageLayoutView="0" workbookViewId="0" topLeftCell="A104">
      <selection activeCell="B91" sqref="B91"/>
    </sheetView>
  </sheetViews>
  <sheetFormatPr defaultColWidth="9.140625" defaultRowHeight="20.25" customHeight="1"/>
  <cols>
    <col min="1" max="1" width="5.00390625" style="30" customWidth="1"/>
    <col min="2" max="2" width="25.28125" style="31" customWidth="1"/>
    <col min="3" max="3" width="6.00390625" style="10" hidden="1" customWidth="1"/>
    <col min="4" max="4" width="6.57421875" style="10" hidden="1" customWidth="1"/>
    <col min="5" max="5" width="25.421875" style="10" hidden="1" customWidth="1"/>
    <col min="6" max="6" width="16.421875" style="10" hidden="1" customWidth="1"/>
    <col min="7" max="7" width="12.7109375" style="11" hidden="1" customWidth="1"/>
    <col min="8" max="8" width="13.8515625" style="32" hidden="1" customWidth="1"/>
    <col min="9" max="9" width="12.00390625" style="32" customWidth="1"/>
    <col min="10" max="10" width="13.140625" style="32" customWidth="1"/>
    <col min="11" max="11" width="12.28125" style="31" customWidth="1"/>
    <col min="12" max="12" width="15.00390625" style="31" customWidth="1"/>
    <col min="13" max="13" width="14.8515625" style="31" customWidth="1"/>
    <col min="14" max="14" width="15.421875" style="31" customWidth="1"/>
    <col min="15" max="15" width="12.57421875" style="31" customWidth="1"/>
    <col min="16" max="16384" width="9.140625" style="31" customWidth="1"/>
  </cols>
  <sheetData>
    <row r="1" spans="1:15" s="1" customFormat="1" ht="27.75" customHeight="1">
      <c r="A1" s="372" t="s">
        <v>0</v>
      </c>
      <c r="B1" s="372"/>
      <c r="C1" s="372"/>
      <c r="D1" s="372"/>
      <c r="E1" s="372"/>
      <c r="F1" s="372"/>
      <c r="G1" s="372"/>
      <c r="H1" s="372"/>
      <c r="I1" s="372"/>
      <c r="J1" s="372"/>
      <c r="L1" s="380" t="s">
        <v>1</v>
      </c>
      <c r="M1" s="380"/>
      <c r="N1" s="380"/>
      <c r="O1" s="380"/>
    </row>
    <row r="2" spans="1:15" s="1" customFormat="1" ht="20.25" customHeight="1">
      <c r="A2" s="373" t="s">
        <v>223</v>
      </c>
      <c r="B2" s="373"/>
      <c r="C2" s="373"/>
      <c r="D2" s="373"/>
      <c r="E2" s="373"/>
      <c r="F2" s="373"/>
      <c r="G2" s="373"/>
      <c r="H2" s="373"/>
      <c r="I2" s="373"/>
      <c r="J2" s="373"/>
      <c r="L2" s="381" t="s">
        <v>2</v>
      </c>
      <c r="M2" s="381"/>
      <c r="N2" s="381"/>
      <c r="O2" s="381"/>
    </row>
    <row r="3" spans="1:10" s="1" customFormat="1" ht="15" customHeight="1">
      <c r="A3" s="2"/>
      <c r="B3" s="3"/>
      <c r="C3" s="4"/>
      <c r="D3" s="4"/>
      <c r="E3" s="3"/>
      <c r="F3" s="4"/>
      <c r="G3" s="5"/>
      <c r="H3" s="6"/>
      <c r="I3" s="6"/>
      <c r="J3" s="6"/>
    </row>
    <row r="4" spans="1:15" s="1" customFormat="1" ht="18.75" customHeight="1">
      <c r="A4" s="367" t="s">
        <v>237</v>
      </c>
      <c r="B4" s="367"/>
      <c r="C4" s="367"/>
      <c r="D4" s="367"/>
      <c r="E4" s="367"/>
      <c r="F4" s="367"/>
      <c r="G4" s="367"/>
      <c r="H4" s="367"/>
      <c r="I4" s="367"/>
      <c r="J4" s="367"/>
      <c r="L4" s="368" t="s">
        <v>238</v>
      </c>
      <c r="M4" s="368"/>
      <c r="N4" s="368"/>
      <c r="O4" s="368"/>
    </row>
    <row r="5" spans="1:15" s="1" customFormat="1" ht="18.75" customHeight="1">
      <c r="A5" s="45"/>
      <c r="B5" s="45"/>
      <c r="C5" s="45"/>
      <c r="D5" s="45"/>
      <c r="E5" s="45"/>
      <c r="F5" s="45"/>
      <c r="G5" s="45"/>
      <c r="H5" s="45"/>
      <c r="I5" s="45"/>
      <c r="J5" s="45"/>
      <c r="L5" s="46"/>
      <c r="M5" s="46"/>
      <c r="N5" s="46"/>
      <c r="O5" s="46"/>
    </row>
    <row r="6" spans="1:15" s="7" customFormat="1" ht="41.25" customHeight="1">
      <c r="A6" s="382" t="s">
        <v>224</v>
      </c>
      <c r="B6" s="382"/>
      <c r="C6" s="382"/>
      <c r="D6" s="382"/>
      <c r="E6" s="382"/>
      <c r="F6" s="382"/>
      <c r="G6" s="382"/>
      <c r="H6" s="382"/>
      <c r="I6" s="382"/>
      <c r="J6" s="382"/>
      <c r="K6" s="382"/>
      <c r="L6" s="382"/>
      <c r="M6" s="382"/>
      <c r="N6" s="382"/>
      <c r="O6" s="382"/>
    </row>
    <row r="7" spans="1:15" s="7" customFormat="1" ht="19.5" customHeight="1">
      <c r="A7" s="42"/>
      <c r="B7" s="42"/>
      <c r="C7" s="42"/>
      <c r="D7" s="42"/>
      <c r="E7" s="42"/>
      <c r="F7" s="42"/>
      <c r="G7" s="42"/>
      <c r="H7" s="42"/>
      <c r="I7" s="42"/>
      <c r="J7" s="42"/>
      <c r="K7" s="42"/>
      <c r="L7" s="42"/>
      <c r="M7" s="42"/>
      <c r="N7" s="42"/>
      <c r="O7" s="42"/>
    </row>
    <row r="8" spans="1:15" s="7" customFormat="1" ht="12.75" customHeight="1">
      <c r="A8" s="42"/>
      <c r="B8" s="42"/>
      <c r="C8" s="42"/>
      <c r="D8" s="42"/>
      <c r="E8" s="42"/>
      <c r="F8" s="42"/>
      <c r="G8" s="42"/>
      <c r="H8" s="42"/>
      <c r="I8" s="42"/>
      <c r="J8" s="42"/>
      <c r="K8" s="42"/>
      <c r="L8" s="42"/>
      <c r="M8" s="42"/>
      <c r="N8" s="42"/>
      <c r="O8" s="42"/>
    </row>
    <row r="9" spans="1:15" s="7" customFormat="1" ht="61.5" customHeight="1" hidden="1">
      <c r="A9" s="371" t="s">
        <v>225</v>
      </c>
      <c r="B9" s="371"/>
      <c r="C9" s="371"/>
      <c r="D9" s="371"/>
      <c r="E9" s="371"/>
      <c r="F9" s="371"/>
      <c r="G9" s="371"/>
      <c r="H9" s="371"/>
      <c r="I9" s="371"/>
      <c r="J9" s="371"/>
      <c r="K9" s="371"/>
      <c r="L9" s="371"/>
      <c r="M9" s="371"/>
      <c r="N9" s="371"/>
      <c r="O9" s="371"/>
    </row>
    <row r="10" spans="1:15" s="7" customFormat="1" ht="63" customHeight="1" hidden="1">
      <c r="A10" s="369" t="s">
        <v>226</v>
      </c>
      <c r="B10" s="369"/>
      <c r="C10" s="369"/>
      <c r="D10" s="369"/>
      <c r="E10" s="369"/>
      <c r="F10" s="369"/>
      <c r="G10" s="369"/>
      <c r="H10" s="369"/>
      <c r="I10" s="369"/>
      <c r="J10" s="369"/>
      <c r="K10" s="369"/>
      <c r="L10" s="369"/>
      <c r="M10" s="369"/>
      <c r="N10" s="369"/>
      <c r="O10" s="369"/>
    </row>
    <row r="11" spans="1:15" s="7" customFormat="1" ht="51" customHeight="1" hidden="1">
      <c r="A11" s="370" t="s">
        <v>227</v>
      </c>
      <c r="B11" s="370"/>
      <c r="C11" s="370"/>
      <c r="D11" s="370"/>
      <c r="E11" s="370"/>
      <c r="F11" s="370"/>
      <c r="G11" s="370"/>
      <c r="H11" s="370"/>
      <c r="I11" s="370"/>
      <c r="J11" s="370"/>
      <c r="K11" s="370"/>
      <c r="L11" s="370"/>
      <c r="M11" s="370"/>
      <c r="N11" s="370"/>
      <c r="O11" s="370"/>
    </row>
    <row r="12" spans="1:15" s="7" customFormat="1" ht="63" customHeight="1" hidden="1">
      <c r="A12" s="370" t="s">
        <v>229</v>
      </c>
      <c r="B12" s="370"/>
      <c r="C12" s="370"/>
      <c r="D12" s="370"/>
      <c r="E12" s="370"/>
      <c r="F12" s="370"/>
      <c r="G12" s="370"/>
      <c r="H12" s="370"/>
      <c r="I12" s="370"/>
      <c r="J12" s="370"/>
      <c r="K12" s="370"/>
      <c r="L12" s="370"/>
      <c r="M12" s="370"/>
      <c r="N12" s="370"/>
      <c r="O12" s="370"/>
    </row>
    <row r="13" spans="1:15" s="7" customFormat="1" ht="53.25" customHeight="1" hidden="1">
      <c r="A13" s="371" t="s">
        <v>228</v>
      </c>
      <c r="B13" s="371"/>
      <c r="C13" s="371"/>
      <c r="D13" s="371"/>
      <c r="E13" s="371"/>
      <c r="F13" s="371"/>
      <c r="G13" s="371"/>
      <c r="H13" s="371"/>
      <c r="I13" s="371"/>
      <c r="J13" s="371"/>
      <c r="K13" s="371"/>
      <c r="L13" s="371"/>
      <c r="M13" s="371"/>
      <c r="N13" s="371"/>
      <c r="O13" s="371"/>
    </row>
    <row r="14" spans="1:15" s="7" customFormat="1" ht="57.75" customHeight="1">
      <c r="A14" s="365" t="s">
        <v>239</v>
      </c>
      <c r="B14" s="365"/>
      <c r="C14" s="365"/>
      <c r="D14" s="365"/>
      <c r="E14" s="365"/>
      <c r="F14" s="365"/>
      <c r="G14" s="365"/>
      <c r="H14" s="365"/>
      <c r="I14" s="365"/>
      <c r="J14" s="365"/>
      <c r="K14" s="365"/>
      <c r="L14" s="365"/>
      <c r="M14" s="365"/>
      <c r="N14" s="365"/>
      <c r="O14" s="365"/>
    </row>
    <row r="15" spans="1:10" s="8" customFormat="1" ht="12" customHeight="1">
      <c r="A15" s="44"/>
      <c r="C15" s="9"/>
      <c r="D15" s="9"/>
      <c r="E15" s="9"/>
      <c r="F15" s="10"/>
      <c r="G15" s="11"/>
      <c r="H15" s="12"/>
      <c r="I15" s="12"/>
      <c r="J15" s="12"/>
    </row>
    <row r="16" spans="1:15" s="13" customFormat="1" ht="27" customHeight="1">
      <c r="A16" s="374" t="s">
        <v>3</v>
      </c>
      <c r="B16" s="375" t="s">
        <v>230</v>
      </c>
      <c r="C16" s="376" t="s">
        <v>4</v>
      </c>
      <c r="D16" s="376"/>
      <c r="E16" s="375" t="s">
        <v>5</v>
      </c>
      <c r="F16" s="375" t="s">
        <v>6</v>
      </c>
      <c r="G16" s="377" t="s">
        <v>7</v>
      </c>
      <c r="H16" s="366" t="s">
        <v>8</v>
      </c>
      <c r="I16" s="366" t="s">
        <v>231</v>
      </c>
      <c r="J16" s="366" t="s">
        <v>232</v>
      </c>
      <c r="K16" s="366" t="s">
        <v>233</v>
      </c>
      <c r="L16" s="366" t="s">
        <v>235</v>
      </c>
      <c r="M16" s="366" t="s">
        <v>234</v>
      </c>
      <c r="N16" s="366" t="s">
        <v>236</v>
      </c>
      <c r="O16" s="375" t="s">
        <v>219</v>
      </c>
    </row>
    <row r="17" spans="1:15" s="15" customFormat="1" ht="36.75" customHeight="1">
      <c r="A17" s="374"/>
      <c r="B17" s="375"/>
      <c r="C17" s="14" t="s">
        <v>9</v>
      </c>
      <c r="D17" s="14" t="s">
        <v>10</v>
      </c>
      <c r="E17" s="375"/>
      <c r="F17" s="375"/>
      <c r="G17" s="377"/>
      <c r="H17" s="366"/>
      <c r="I17" s="366"/>
      <c r="J17" s="366"/>
      <c r="K17" s="366"/>
      <c r="L17" s="366"/>
      <c r="M17" s="366"/>
      <c r="N17" s="366"/>
      <c r="O17" s="375"/>
    </row>
    <row r="18" spans="1:15" s="41" customFormat="1" ht="13.5">
      <c r="A18" s="39">
        <v>1</v>
      </c>
      <c r="B18" s="39">
        <v>2</v>
      </c>
      <c r="C18" s="40" t="s">
        <v>11</v>
      </c>
      <c r="D18" s="40" t="s">
        <v>12</v>
      </c>
      <c r="E18" s="40" t="s">
        <v>13</v>
      </c>
      <c r="F18" s="40" t="s">
        <v>14</v>
      </c>
      <c r="G18" s="40" t="s">
        <v>15</v>
      </c>
      <c r="H18" s="40" t="s">
        <v>16</v>
      </c>
      <c r="I18" s="40">
        <v>3</v>
      </c>
      <c r="J18" s="40">
        <v>4</v>
      </c>
      <c r="K18" s="39">
        <v>5</v>
      </c>
      <c r="L18" s="39" t="s">
        <v>221</v>
      </c>
      <c r="M18" s="39" t="s">
        <v>222</v>
      </c>
      <c r="N18" s="39" t="s">
        <v>220</v>
      </c>
      <c r="O18" s="39">
        <v>9</v>
      </c>
    </row>
    <row r="19" spans="1:15" s="19" customFormat="1" ht="20.25" customHeight="1">
      <c r="A19" s="16">
        <v>1</v>
      </c>
      <c r="B19" s="49" t="s">
        <v>17</v>
      </c>
      <c r="C19" s="50">
        <v>1958</v>
      </c>
      <c r="D19" s="51"/>
      <c r="E19" s="52" t="s">
        <v>18</v>
      </c>
      <c r="F19" s="51" t="s">
        <v>19</v>
      </c>
      <c r="G19" s="17">
        <v>36</v>
      </c>
      <c r="H19" s="18">
        <f>G19*100</f>
        <v>3600</v>
      </c>
      <c r="I19" s="18">
        <f>H19</f>
        <v>3600</v>
      </c>
      <c r="J19" s="18">
        <v>600</v>
      </c>
      <c r="K19" s="22">
        <v>10100</v>
      </c>
      <c r="L19" s="22">
        <f>I19*K19*0.6</f>
        <v>21816000</v>
      </c>
      <c r="M19" s="22">
        <f>J19*K19</f>
        <v>6060000</v>
      </c>
      <c r="N19" s="38">
        <f>M19+L19</f>
        <v>27876000</v>
      </c>
      <c r="O19" s="38"/>
    </row>
    <row r="20" spans="1:15" s="19" customFormat="1" ht="20.25" customHeight="1">
      <c r="A20" s="16">
        <f>A19+1</f>
        <v>2</v>
      </c>
      <c r="B20" s="49" t="s">
        <v>20</v>
      </c>
      <c r="C20" s="50">
        <v>1965</v>
      </c>
      <c r="D20" s="53"/>
      <c r="E20" s="50" t="s">
        <v>21</v>
      </c>
      <c r="F20" s="53" t="s">
        <v>22</v>
      </c>
      <c r="G20" s="17">
        <v>23</v>
      </c>
      <c r="H20" s="18">
        <f aca="true" t="shared" si="0" ref="H20:H80">G20*100</f>
        <v>2300</v>
      </c>
      <c r="I20" s="18">
        <v>2300</v>
      </c>
      <c r="J20" s="18">
        <v>2000</v>
      </c>
      <c r="K20" s="22">
        <v>10100</v>
      </c>
      <c r="L20" s="22">
        <f aca="true" t="shared" si="1" ref="L20:L83">I20*K20*0.6</f>
        <v>13938000</v>
      </c>
      <c r="M20" s="22">
        <f aca="true" t="shared" si="2" ref="M20:M83">J20*K20</f>
        <v>20200000</v>
      </c>
      <c r="N20" s="38">
        <f aca="true" t="shared" si="3" ref="N20:N83">M20+L20</f>
        <v>34138000</v>
      </c>
      <c r="O20" s="38"/>
    </row>
    <row r="21" spans="1:15" s="19" customFormat="1" ht="20.25" customHeight="1">
      <c r="A21" s="16">
        <f aca="true" t="shared" si="4" ref="A21:A81">A20+1</f>
        <v>3</v>
      </c>
      <c r="B21" s="49" t="s">
        <v>23</v>
      </c>
      <c r="C21" s="50">
        <v>1978</v>
      </c>
      <c r="D21" s="53"/>
      <c r="E21" s="50" t="s">
        <v>24</v>
      </c>
      <c r="F21" s="53" t="s">
        <v>25</v>
      </c>
      <c r="G21" s="17">
        <v>13</v>
      </c>
      <c r="H21" s="18">
        <f t="shared" si="0"/>
        <v>1300</v>
      </c>
      <c r="I21" s="18">
        <v>1300</v>
      </c>
      <c r="J21" s="18"/>
      <c r="K21" s="22">
        <v>10100</v>
      </c>
      <c r="L21" s="22">
        <f t="shared" si="1"/>
        <v>7878000</v>
      </c>
      <c r="M21" s="22">
        <f t="shared" si="2"/>
        <v>0</v>
      </c>
      <c r="N21" s="38">
        <f t="shared" si="3"/>
        <v>7878000</v>
      </c>
      <c r="O21" s="38"/>
    </row>
    <row r="22" spans="1:15" s="19" customFormat="1" ht="20.25" customHeight="1">
      <c r="A22" s="16">
        <f t="shared" si="4"/>
        <v>4</v>
      </c>
      <c r="B22" s="20" t="s">
        <v>26</v>
      </c>
      <c r="C22" s="50">
        <v>1980</v>
      </c>
      <c r="D22" s="50"/>
      <c r="E22" s="50" t="s">
        <v>27</v>
      </c>
      <c r="F22" s="53" t="s">
        <v>28</v>
      </c>
      <c r="G22" s="17">
        <v>10</v>
      </c>
      <c r="H22" s="18">
        <f t="shared" si="0"/>
        <v>1000</v>
      </c>
      <c r="I22" s="18">
        <v>1000</v>
      </c>
      <c r="J22" s="18">
        <v>2000</v>
      </c>
      <c r="K22" s="22">
        <v>10100</v>
      </c>
      <c r="L22" s="22">
        <f t="shared" si="1"/>
        <v>6060000</v>
      </c>
      <c r="M22" s="22">
        <f t="shared" si="2"/>
        <v>20200000</v>
      </c>
      <c r="N22" s="38">
        <f t="shared" si="3"/>
        <v>26260000</v>
      </c>
      <c r="O22" s="38"/>
    </row>
    <row r="23" spans="1:15" s="19" customFormat="1" ht="20.25" customHeight="1">
      <c r="A23" s="16">
        <f t="shared" si="4"/>
        <v>5</v>
      </c>
      <c r="B23" s="20" t="s">
        <v>29</v>
      </c>
      <c r="C23" s="50">
        <v>1958</v>
      </c>
      <c r="D23" s="53"/>
      <c r="E23" s="50" t="s">
        <v>30</v>
      </c>
      <c r="F23" s="53" t="s">
        <v>31</v>
      </c>
      <c r="G23" s="17">
        <v>34</v>
      </c>
      <c r="H23" s="18">
        <f t="shared" si="0"/>
        <v>3400</v>
      </c>
      <c r="I23" s="18">
        <v>3400</v>
      </c>
      <c r="J23" s="18">
        <v>600</v>
      </c>
      <c r="K23" s="22">
        <v>10100</v>
      </c>
      <c r="L23" s="22">
        <f t="shared" si="1"/>
        <v>20604000</v>
      </c>
      <c r="M23" s="22">
        <f t="shared" si="2"/>
        <v>6060000</v>
      </c>
      <c r="N23" s="38">
        <f t="shared" si="3"/>
        <v>26664000</v>
      </c>
      <c r="O23" s="38"/>
    </row>
    <row r="24" spans="1:15" s="19" customFormat="1" ht="20.25" customHeight="1">
      <c r="A24" s="16">
        <f t="shared" si="4"/>
        <v>6</v>
      </c>
      <c r="B24" s="49" t="s">
        <v>32</v>
      </c>
      <c r="C24" s="50">
        <v>1979</v>
      </c>
      <c r="D24" s="53"/>
      <c r="E24" s="50" t="s">
        <v>33</v>
      </c>
      <c r="F24" s="53" t="s">
        <v>34</v>
      </c>
      <c r="G24" s="17">
        <v>9</v>
      </c>
      <c r="H24" s="18">
        <f t="shared" si="0"/>
        <v>900</v>
      </c>
      <c r="I24" s="18">
        <v>900</v>
      </c>
      <c r="J24" s="18"/>
      <c r="K24" s="22">
        <v>10100</v>
      </c>
      <c r="L24" s="22">
        <f t="shared" si="1"/>
        <v>5454000</v>
      </c>
      <c r="M24" s="22">
        <f t="shared" si="2"/>
        <v>0</v>
      </c>
      <c r="N24" s="38">
        <f t="shared" si="3"/>
        <v>5454000</v>
      </c>
      <c r="O24" s="38"/>
    </row>
    <row r="25" spans="1:15" s="19" customFormat="1" ht="20.25" customHeight="1">
      <c r="A25" s="16">
        <f t="shared" si="4"/>
        <v>7</v>
      </c>
      <c r="B25" s="49" t="s">
        <v>35</v>
      </c>
      <c r="C25" s="50"/>
      <c r="D25" s="53" t="s">
        <v>36</v>
      </c>
      <c r="E25" s="50" t="s">
        <v>37</v>
      </c>
      <c r="F25" s="53" t="s">
        <v>38</v>
      </c>
      <c r="G25" s="17">
        <v>10</v>
      </c>
      <c r="H25" s="18">
        <f t="shared" si="0"/>
        <v>1000</v>
      </c>
      <c r="I25" s="18">
        <v>1000</v>
      </c>
      <c r="J25" s="18">
        <v>2000</v>
      </c>
      <c r="K25" s="22">
        <v>10100</v>
      </c>
      <c r="L25" s="22">
        <f t="shared" si="1"/>
        <v>6060000</v>
      </c>
      <c r="M25" s="22">
        <f t="shared" si="2"/>
        <v>20200000</v>
      </c>
      <c r="N25" s="38">
        <f t="shared" si="3"/>
        <v>26260000</v>
      </c>
      <c r="O25" s="38"/>
    </row>
    <row r="26" spans="1:15" s="19" customFormat="1" ht="20.25" customHeight="1">
      <c r="A26" s="16">
        <f t="shared" si="4"/>
        <v>8</v>
      </c>
      <c r="B26" s="49" t="s">
        <v>39</v>
      </c>
      <c r="C26" s="50">
        <v>1982</v>
      </c>
      <c r="D26" s="50"/>
      <c r="E26" s="50" t="s">
        <v>40</v>
      </c>
      <c r="F26" s="53" t="s">
        <v>41</v>
      </c>
      <c r="G26" s="17">
        <v>12</v>
      </c>
      <c r="H26" s="18">
        <f t="shared" si="0"/>
        <v>1200</v>
      </c>
      <c r="I26" s="18">
        <v>1200</v>
      </c>
      <c r="J26" s="18"/>
      <c r="K26" s="22">
        <v>10100</v>
      </c>
      <c r="L26" s="22">
        <f t="shared" si="1"/>
        <v>7272000</v>
      </c>
      <c r="M26" s="22">
        <f t="shared" si="2"/>
        <v>0</v>
      </c>
      <c r="N26" s="38">
        <f t="shared" si="3"/>
        <v>7272000</v>
      </c>
      <c r="O26" s="38"/>
    </row>
    <row r="27" spans="1:15" s="19" customFormat="1" ht="20.25" customHeight="1">
      <c r="A27" s="16">
        <f t="shared" si="4"/>
        <v>9</v>
      </c>
      <c r="B27" s="49" t="s">
        <v>42</v>
      </c>
      <c r="C27" s="50"/>
      <c r="D27" s="50">
        <v>1980</v>
      </c>
      <c r="E27" s="50" t="s">
        <v>43</v>
      </c>
      <c r="F27" s="53" t="s">
        <v>44</v>
      </c>
      <c r="G27" s="17">
        <v>10</v>
      </c>
      <c r="H27" s="18">
        <f t="shared" si="0"/>
        <v>1000</v>
      </c>
      <c r="I27" s="18">
        <v>1000</v>
      </c>
      <c r="J27" s="18">
        <v>2000</v>
      </c>
      <c r="K27" s="22">
        <v>10100</v>
      </c>
      <c r="L27" s="22">
        <f t="shared" si="1"/>
        <v>6060000</v>
      </c>
      <c r="M27" s="22">
        <f t="shared" si="2"/>
        <v>20200000</v>
      </c>
      <c r="N27" s="38">
        <f t="shared" si="3"/>
        <v>26260000</v>
      </c>
      <c r="O27" s="38"/>
    </row>
    <row r="28" spans="1:15" s="19" customFormat="1" ht="20.25" customHeight="1">
      <c r="A28" s="16">
        <f t="shared" si="4"/>
        <v>10</v>
      </c>
      <c r="B28" s="49" t="s">
        <v>45</v>
      </c>
      <c r="C28" s="50">
        <v>1981</v>
      </c>
      <c r="D28" s="50"/>
      <c r="E28" s="50" t="s">
        <v>46</v>
      </c>
      <c r="F28" s="51" t="s">
        <v>47</v>
      </c>
      <c r="G28" s="17">
        <v>4</v>
      </c>
      <c r="H28" s="18">
        <f t="shared" si="0"/>
        <v>400</v>
      </c>
      <c r="I28" s="18">
        <v>400</v>
      </c>
      <c r="J28" s="18"/>
      <c r="K28" s="22">
        <v>10100</v>
      </c>
      <c r="L28" s="22">
        <f t="shared" si="1"/>
        <v>2424000</v>
      </c>
      <c r="M28" s="22">
        <f t="shared" si="2"/>
        <v>0</v>
      </c>
      <c r="N28" s="38">
        <f t="shared" si="3"/>
        <v>2424000</v>
      </c>
      <c r="O28" s="38"/>
    </row>
    <row r="29" spans="1:15" s="19" customFormat="1" ht="20.25" customHeight="1">
      <c r="A29" s="16">
        <f t="shared" si="4"/>
        <v>11</v>
      </c>
      <c r="B29" s="49" t="s">
        <v>48</v>
      </c>
      <c r="C29" s="50"/>
      <c r="D29" s="50">
        <v>1989</v>
      </c>
      <c r="E29" s="50" t="s">
        <v>49</v>
      </c>
      <c r="F29" s="51" t="s">
        <v>50</v>
      </c>
      <c r="G29" s="21" t="s">
        <v>51</v>
      </c>
      <c r="H29" s="18">
        <f t="shared" si="0"/>
        <v>0</v>
      </c>
      <c r="I29" s="18"/>
      <c r="J29" s="18">
        <v>1500</v>
      </c>
      <c r="K29" s="22">
        <v>10100</v>
      </c>
      <c r="L29" s="22">
        <f t="shared" si="1"/>
        <v>0</v>
      </c>
      <c r="M29" s="22">
        <f t="shared" si="2"/>
        <v>15150000</v>
      </c>
      <c r="N29" s="38">
        <f t="shared" si="3"/>
        <v>15150000</v>
      </c>
      <c r="O29" s="38"/>
    </row>
    <row r="30" spans="1:15" s="19" customFormat="1" ht="20.25" customHeight="1">
      <c r="A30" s="16">
        <f t="shared" si="4"/>
        <v>12</v>
      </c>
      <c r="B30" s="20" t="s">
        <v>52</v>
      </c>
      <c r="C30" s="50"/>
      <c r="D30" s="50">
        <v>1969</v>
      </c>
      <c r="E30" s="50" t="s">
        <v>53</v>
      </c>
      <c r="F30" s="53" t="s">
        <v>54</v>
      </c>
      <c r="G30" s="17">
        <v>23</v>
      </c>
      <c r="H30" s="18">
        <f t="shared" si="0"/>
        <v>2300</v>
      </c>
      <c r="I30" s="18">
        <v>2300</v>
      </c>
      <c r="J30" s="18">
        <v>2000</v>
      </c>
      <c r="K30" s="22">
        <v>10100</v>
      </c>
      <c r="L30" s="22">
        <f t="shared" si="1"/>
        <v>13938000</v>
      </c>
      <c r="M30" s="22">
        <f t="shared" si="2"/>
        <v>20200000</v>
      </c>
      <c r="N30" s="38">
        <f t="shared" si="3"/>
        <v>34138000</v>
      </c>
      <c r="O30" s="38"/>
    </row>
    <row r="31" spans="1:15" s="19" customFormat="1" ht="20.25" customHeight="1">
      <c r="A31" s="16">
        <f t="shared" si="4"/>
        <v>13</v>
      </c>
      <c r="B31" s="20" t="s">
        <v>55</v>
      </c>
      <c r="C31" s="50"/>
      <c r="D31" s="50">
        <v>1973</v>
      </c>
      <c r="E31" s="50" t="s">
        <v>56</v>
      </c>
      <c r="F31" s="53" t="s">
        <v>57</v>
      </c>
      <c r="G31" s="17">
        <v>21</v>
      </c>
      <c r="H31" s="18">
        <f t="shared" si="0"/>
        <v>2100</v>
      </c>
      <c r="I31" s="18">
        <v>2100</v>
      </c>
      <c r="J31" s="18">
        <v>2000</v>
      </c>
      <c r="K31" s="22">
        <v>10100</v>
      </c>
      <c r="L31" s="22">
        <f t="shared" si="1"/>
        <v>12726000</v>
      </c>
      <c r="M31" s="22">
        <f t="shared" si="2"/>
        <v>20200000</v>
      </c>
      <c r="N31" s="38">
        <f t="shared" si="3"/>
        <v>32926000</v>
      </c>
      <c r="O31" s="38"/>
    </row>
    <row r="32" spans="1:15" s="19" customFormat="1" ht="20.25" customHeight="1">
      <c r="A32" s="16">
        <f t="shared" si="4"/>
        <v>14</v>
      </c>
      <c r="B32" s="20" t="s">
        <v>58</v>
      </c>
      <c r="C32" s="50"/>
      <c r="D32" s="50">
        <v>1989</v>
      </c>
      <c r="E32" s="50" t="s">
        <v>59</v>
      </c>
      <c r="F32" s="51" t="s">
        <v>60</v>
      </c>
      <c r="G32" s="17">
        <v>3</v>
      </c>
      <c r="H32" s="18">
        <f t="shared" si="0"/>
        <v>300</v>
      </c>
      <c r="I32" s="18">
        <v>300</v>
      </c>
      <c r="J32" s="18">
        <v>1000</v>
      </c>
      <c r="K32" s="22">
        <v>10100</v>
      </c>
      <c r="L32" s="22">
        <f t="shared" si="1"/>
        <v>1818000</v>
      </c>
      <c r="M32" s="22">
        <f t="shared" si="2"/>
        <v>10100000</v>
      </c>
      <c r="N32" s="38">
        <f t="shared" si="3"/>
        <v>11918000</v>
      </c>
      <c r="O32" s="38"/>
    </row>
    <row r="33" spans="1:15" s="19" customFormat="1" ht="20.25" customHeight="1">
      <c r="A33" s="16">
        <f t="shared" si="4"/>
        <v>15</v>
      </c>
      <c r="B33" s="20" t="s">
        <v>61</v>
      </c>
      <c r="C33" s="50"/>
      <c r="D33" s="50">
        <v>1989</v>
      </c>
      <c r="E33" s="50" t="s">
        <v>59</v>
      </c>
      <c r="F33" s="53" t="s">
        <v>62</v>
      </c>
      <c r="G33" s="17">
        <v>1</v>
      </c>
      <c r="H33" s="18">
        <f t="shared" si="0"/>
        <v>100</v>
      </c>
      <c r="I33" s="18">
        <v>100</v>
      </c>
      <c r="J33" s="18">
        <v>2000</v>
      </c>
      <c r="K33" s="22">
        <v>10100</v>
      </c>
      <c r="L33" s="22">
        <f t="shared" si="1"/>
        <v>606000</v>
      </c>
      <c r="M33" s="22">
        <f t="shared" si="2"/>
        <v>20200000</v>
      </c>
      <c r="N33" s="38">
        <f t="shared" si="3"/>
        <v>20806000</v>
      </c>
      <c r="O33" s="38"/>
    </row>
    <row r="34" spans="1:15" s="19" customFormat="1" ht="20.25" customHeight="1">
      <c r="A34" s="16">
        <f t="shared" si="4"/>
        <v>16</v>
      </c>
      <c r="B34" s="20" t="s">
        <v>63</v>
      </c>
      <c r="C34" s="50">
        <v>1985</v>
      </c>
      <c r="D34" s="50"/>
      <c r="E34" s="50" t="s">
        <v>64</v>
      </c>
      <c r="F34" s="53" t="s">
        <v>65</v>
      </c>
      <c r="G34" s="17">
        <v>5</v>
      </c>
      <c r="H34" s="18">
        <f t="shared" si="0"/>
        <v>500</v>
      </c>
      <c r="I34" s="18">
        <v>500</v>
      </c>
      <c r="J34" s="18">
        <v>2000</v>
      </c>
      <c r="K34" s="22">
        <v>10100</v>
      </c>
      <c r="L34" s="22">
        <f t="shared" si="1"/>
        <v>3030000</v>
      </c>
      <c r="M34" s="22">
        <f t="shared" si="2"/>
        <v>20200000</v>
      </c>
      <c r="N34" s="38">
        <f t="shared" si="3"/>
        <v>23230000</v>
      </c>
      <c r="O34" s="38"/>
    </row>
    <row r="35" spans="1:15" s="19" customFormat="1" ht="20.25" customHeight="1">
      <c r="A35" s="16">
        <f t="shared" si="4"/>
        <v>17</v>
      </c>
      <c r="B35" s="20" t="s">
        <v>66</v>
      </c>
      <c r="C35" s="50">
        <v>1967</v>
      </c>
      <c r="D35" s="50"/>
      <c r="E35" s="50" t="s">
        <v>67</v>
      </c>
      <c r="F35" s="53" t="s">
        <v>41</v>
      </c>
      <c r="G35" s="17">
        <v>24</v>
      </c>
      <c r="H35" s="18">
        <f t="shared" si="0"/>
        <v>2400</v>
      </c>
      <c r="I35" s="18">
        <v>2400</v>
      </c>
      <c r="J35" s="18"/>
      <c r="K35" s="22">
        <v>10100</v>
      </c>
      <c r="L35" s="22">
        <f t="shared" si="1"/>
        <v>14544000</v>
      </c>
      <c r="M35" s="22">
        <f t="shared" si="2"/>
        <v>0</v>
      </c>
      <c r="N35" s="38">
        <f t="shared" si="3"/>
        <v>14544000</v>
      </c>
      <c r="O35" s="38"/>
    </row>
    <row r="36" spans="1:15" s="19" customFormat="1" ht="20.25" customHeight="1">
      <c r="A36" s="16">
        <f t="shared" si="4"/>
        <v>18</v>
      </c>
      <c r="B36" s="20" t="s">
        <v>68</v>
      </c>
      <c r="C36" s="50">
        <v>1978</v>
      </c>
      <c r="D36" s="50"/>
      <c r="E36" s="50" t="s">
        <v>59</v>
      </c>
      <c r="F36" s="53" t="s">
        <v>69</v>
      </c>
      <c r="G36" s="17">
        <v>9</v>
      </c>
      <c r="H36" s="18">
        <f t="shared" si="0"/>
        <v>900</v>
      </c>
      <c r="I36" s="18">
        <v>900</v>
      </c>
      <c r="J36" s="18">
        <v>2000</v>
      </c>
      <c r="K36" s="22">
        <v>10100</v>
      </c>
      <c r="L36" s="22">
        <f t="shared" si="1"/>
        <v>5454000</v>
      </c>
      <c r="M36" s="22">
        <f t="shared" si="2"/>
        <v>20200000</v>
      </c>
      <c r="N36" s="38">
        <f t="shared" si="3"/>
        <v>25654000</v>
      </c>
      <c r="O36" s="38"/>
    </row>
    <row r="37" spans="1:15" s="19" customFormat="1" ht="20.25" customHeight="1">
      <c r="A37" s="16">
        <f t="shared" si="4"/>
        <v>19</v>
      </c>
      <c r="B37" s="20" t="s">
        <v>70</v>
      </c>
      <c r="C37" s="50"/>
      <c r="D37" s="50">
        <v>1977</v>
      </c>
      <c r="E37" s="50" t="s">
        <v>59</v>
      </c>
      <c r="F37" s="53" t="s">
        <v>71</v>
      </c>
      <c r="G37" s="17">
        <v>8</v>
      </c>
      <c r="H37" s="18">
        <f t="shared" si="0"/>
        <v>800</v>
      </c>
      <c r="I37" s="18">
        <v>800</v>
      </c>
      <c r="J37" s="18"/>
      <c r="K37" s="22">
        <v>10100</v>
      </c>
      <c r="L37" s="22">
        <f t="shared" si="1"/>
        <v>4848000</v>
      </c>
      <c r="M37" s="22">
        <f t="shared" si="2"/>
        <v>0</v>
      </c>
      <c r="N37" s="38">
        <f t="shared" si="3"/>
        <v>4848000</v>
      </c>
      <c r="O37" s="38"/>
    </row>
    <row r="38" spans="1:15" s="19" customFormat="1" ht="20.25" customHeight="1">
      <c r="A38" s="16">
        <f t="shared" si="4"/>
        <v>20</v>
      </c>
      <c r="B38" s="20" t="s">
        <v>72</v>
      </c>
      <c r="C38" s="50">
        <v>1976</v>
      </c>
      <c r="D38" s="50"/>
      <c r="E38" s="50" t="s">
        <v>73</v>
      </c>
      <c r="F38" s="53" t="s">
        <v>74</v>
      </c>
      <c r="G38" s="17">
        <v>4</v>
      </c>
      <c r="H38" s="18">
        <f t="shared" si="0"/>
        <v>400</v>
      </c>
      <c r="I38" s="18">
        <v>400</v>
      </c>
      <c r="J38" s="18">
        <v>2000</v>
      </c>
      <c r="K38" s="22">
        <v>10100</v>
      </c>
      <c r="L38" s="22">
        <f t="shared" si="1"/>
        <v>2424000</v>
      </c>
      <c r="M38" s="22">
        <f t="shared" si="2"/>
        <v>20200000</v>
      </c>
      <c r="N38" s="38">
        <f t="shared" si="3"/>
        <v>22624000</v>
      </c>
      <c r="O38" s="38"/>
    </row>
    <row r="39" spans="1:15" s="19" customFormat="1" ht="20.25" customHeight="1">
      <c r="A39" s="16">
        <f t="shared" si="4"/>
        <v>21</v>
      </c>
      <c r="B39" s="20" t="s">
        <v>75</v>
      </c>
      <c r="C39" s="50">
        <v>1982</v>
      </c>
      <c r="D39" s="50"/>
      <c r="E39" s="50" t="s">
        <v>76</v>
      </c>
      <c r="F39" s="51" t="s">
        <v>77</v>
      </c>
      <c r="G39" s="17">
        <v>8</v>
      </c>
      <c r="H39" s="18">
        <f t="shared" si="0"/>
        <v>800</v>
      </c>
      <c r="I39" s="18">
        <v>800</v>
      </c>
      <c r="J39" s="18">
        <v>2000</v>
      </c>
      <c r="K39" s="22">
        <v>10100</v>
      </c>
      <c r="L39" s="22">
        <f t="shared" si="1"/>
        <v>4848000</v>
      </c>
      <c r="M39" s="22">
        <f t="shared" si="2"/>
        <v>20200000</v>
      </c>
      <c r="N39" s="38">
        <f t="shared" si="3"/>
        <v>25048000</v>
      </c>
      <c r="O39" s="38"/>
    </row>
    <row r="40" spans="1:15" s="19" customFormat="1" ht="20.25" customHeight="1">
      <c r="A40" s="16">
        <f t="shared" si="4"/>
        <v>22</v>
      </c>
      <c r="B40" s="20" t="s">
        <v>78</v>
      </c>
      <c r="C40" s="50">
        <v>1955</v>
      </c>
      <c r="D40" s="50"/>
      <c r="E40" s="50" t="s">
        <v>79</v>
      </c>
      <c r="F40" s="53" t="s">
        <v>80</v>
      </c>
      <c r="G40" s="17">
        <v>42</v>
      </c>
      <c r="H40" s="18">
        <f t="shared" si="0"/>
        <v>4200</v>
      </c>
      <c r="I40" s="18">
        <v>3200</v>
      </c>
      <c r="J40" s="18"/>
      <c r="K40" s="22">
        <v>10100</v>
      </c>
      <c r="L40" s="22">
        <f t="shared" si="1"/>
        <v>19392000</v>
      </c>
      <c r="M40" s="22">
        <f t="shared" si="2"/>
        <v>0</v>
      </c>
      <c r="N40" s="38">
        <f t="shared" si="3"/>
        <v>19392000</v>
      </c>
      <c r="O40" s="38"/>
    </row>
    <row r="41" spans="1:15" s="19" customFormat="1" ht="20.25" customHeight="1">
      <c r="A41" s="16">
        <f t="shared" si="4"/>
        <v>23</v>
      </c>
      <c r="B41" s="20" t="s">
        <v>81</v>
      </c>
      <c r="C41" s="50">
        <v>1965</v>
      </c>
      <c r="D41" s="50"/>
      <c r="E41" s="50" t="s">
        <v>82</v>
      </c>
      <c r="F41" s="53" t="s">
        <v>83</v>
      </c>
      <c r="G41" s="17">
        <v>26</v>
      </c>
      <c r="H41" s="18">
        <f t="shared" si="0"/>
        <v>2600</v>
      </c>
      <c r="I41" s="18">
        <v>2600</v>
      </c>
      <c r="J41" s="18"/>
      <c r="K41" s="22">
        <v>10100</v>
      </c>
      <c r="L41" s="22">
        <f t="shared" si="1"/>
        <v>15756000</v>
      </c>
      <c r="M41" s="22">
        <f t="shared" si="2"/>
        <v>0</v>
      </c>
      <c r="N41" s="38">
        <f t="shared" si="3"/>
        <v>15756000</v>
      </c>
      <c r="O41" s="38"/>
    </row>
    <row r="42" spans="1:15" s="19" customFormat="1" ht="20.25" customHeight="1">
      <c r="A42" s="16">
        <f t="shared" si="4"/>
        <v>24</v>
      </c>
      <c r="B42" s="20" t="s">
        <v>84</v>
      </c>
      <c r="C42" s="50">
        <v>1978</v>
      </c>
      <c r="D42" s="50"/>
      <c r="E42" s="50" t="s">
        <v>85</v>
      </c>
      <c r="F42" s="53" t="s">
        <v>86</v>
      </c>
      <c r="G42" s="17">
        <v>12</v>
      </c>
      <c r="H42" s="18">
        <f t="shared" si="0"/>
        <v>1200</v>
      </c>
      <c r="I42" s="18">
        <v>1200</v>
      </c>
      <c r="J42" s="18">
        <v>1000</v>
      </c>
      <c r="K42" s="22">
        <v>10100</v>
      </c>
      <c r="L42" s="22">
        <f t="shared" si="1"/>
        <v>7272000</v>
      </c>
      <c r="M42" s="22">
        <f t="shared" si="2"/>
        <v>10100000</v>
      </c>
      <c r="N42" s="38">
        <f t="shared" si="3"/>
        <v>17372000</v>
      </c>
      <c r="O42" s="38"/>
    </row>
    <row r="43" spans="1:15" s="19" customFormat="1" ht="20.25" customHeight="1">
      <c r="A43" s="16">
        <f t="shared" si="4"/>
        <v>25</v>
      </c>
      <c r="B43" s="20" t="s">
        <v>87</v>
      </c>
      <c r="C43" s="50">
        <v>1983</v>
      </c>
      <c r="D43" s="50"/>
      <c r="E43" s="50" t="s">
        <v>85</v>
      </c>
      <c r="F43" s="53" t="s">
        <v>88</v>
      </c>
      <c r="G43" s="17">
        <v>11</v>
      </c>
      <c r="H43" s="18">
        <f t="shared" si="0"/>
        <v>1100</v>
      </c>
      <c r="I43" s="18">
        <v>1100</v>
      </c>
      <c r="J43" s="18"/>
      <c r="K43" s="22">
        <v>10100</v>
      </c>
      <c r="L43" s="22">
        <f t="shared" si="1"/>
        <v>6666000</v>
      </c>
      <c r="M43" s="22">
        <f t="shared" si="2"/>
        <v>0</v>
      </c>
      <c r="N43" s="38">
        <f t="shared" si="3"/>
        <v>6666000</v>
      </c>
      <c r="O43" s="38"/>
    </row>
    <row r="44" spans="1:15" s="19" customFormat="1" ht="20.25" customHeight="1">
      <c r="A44" s="16">
        <f t="shared" si="4"/>
        <v>26</v>
      </c>
      <c r="B44" s="20" t="s">
        <v>89</v>
      </c>
      <c r="C44" s="50"/>
      <c r="D44" s="50">
        <v>1980</v>
      </c>
      <c r="E44" s="50" t="s">
        <v>85</v>
      </c>
      <c r="F44" s="53" t="s">
        <v>90</v>
      </c>
      <c r="G44" s="17">
        <v>12</v>
      </c>
      <c r="H44" s="18">
        <f t="shared" si="0"/>
        <v>1200</v>
      </c>
      <c r="I44" s="18">
        <v>1200</v>
      </c>
      <c r="J44" s="18"/>
      <c r="K44" s="22">
        <v>10100</v>
      </c>
      <c r="L44" s="22">
        <f t="shared" si="1"/>
        <v>7272000</v>
      </c>
      <c r="M44" s="22">
        <f t="shared" si="2"/>
        <v>0</v>
      </c>
      <c r="N44" s="38">
        <f t="shared" si="3"/>
        <v>7272000</v>
      </c>
      <c r="O44" s="38"/>
    </row>
    <row r="45" spans="1:15" s="19" customFormat="1" ht="20.25" customHeight="1">
      <c r="A45" s="16">
        <f t="shared" si="4"/>
        <v>27</v>
      </c>
      <c r="B45" s="20" t="s">
        <v>91</v>
      </c>
      <c r="C45" s="50">
        <v>1986</v>
      </c>
      <c r="D45" s="50"/>
      <c r="E45" s="50" t="s">
        <v>85</v>
      </c>
      <c r="F45" s="53" t="s">
        <v>92</v>
      </c>
      <c r="G45" s="17">
        <v>3</v>
      </c>
      <c r="H45" s="18">
        <f t="shared" si="0"/>
        <v>300</v>
      </c>
      <c r="I45" s="18">
        <v>300</v>
      </c>
      <c r="J45" s="18">
        <v>2000</v>
      </c>
      <c r="K45" s="22">
        <v>10100</v>
      </c>
      <c r="L45" s="22">
        <f t="shared" si="1"/>
        <v>1818000</v>
      </c>
      <c r="M45" s="22">
        <f t="shared" si="2"/>
        <v>20200000</v>
      </c>
      <c r="N45" s="38">
        <f t="shared" si="3"/>
        <v>22018000</v>
      </c>
      <c r="O45" s="38"/>
    </row>
    <row r="46" spans="1:15" s="19" customFormat="1" ht="20.25" customHeight="1">
      <c r="A46" s="16">
        <f t="shared" si="4"/>
        <v>28</v>
      </c>
      <c r="B46" s="20" t="s">
        <v>93</v>
      </c>
      <c r="C46" s="50">
        <v>1989</v>
      </c>
      <c r="D46" s="50"/>
      <c r="E46" s="50" t="s">
        <v>85</v>
      </c>
      <c r="F46" s="53" t="s">
        <v>60</v>
      </c>
      <c r="G46" s="17">
        <v>3</v>
      </c>
      <c r="H46" s="18">
        <f t="shared" si="0"/>
        <v>300</v>
      </c>
      <c r="I46" s="18">
        <v>300</v>
      </c>
      <c r="J46" s="18"/>
      <c r="K46" s="22">
        <v>10100</v>
      </c>
      <c r="L46" s="22">
        <f t="shared" si="1"/>
        <v>1818000</v>
      </c>
      <c r="M46" s="22">
        <f t="shared" si="2"/>
        <v>0</v>
      </c>
      <c r="N46" s="38">
        <f t="shared" si="3"/>
        <v>1818000</v>
      </c>
      <c r="O46" s="38"/>
    </row>
    <row r="47" spans="1:15" s="19" customFormat="1" ht="20.25" customHeight="1">
      <c r="A47" s="16">
        <f t="shared" si="4"/>
        <v>29</v>
      </c>
      <c r="B47" s="20" t="s">
        <v>94</v>
      </c>
      <c r="C47" s="50"/>
      <c r="D47" s="50">
        <v>1985</v>
      </c>
      <c r="E47" s="50" t="s">
        <v>85</v>
      </c>
      <c r="F47" s="53" t="s">
        <v>95</v>
      </c>
      <c r="G47" s="17">
        <v>2</v>
      </c>
      <c r="H47" s="18">
        <f t="shared" si="0"/>
        <v>200</v>
      </c>
      <c r="I47" s="18">
        <v>200</v>
      </c>
      <c r="J47" s="18">
        <v>800</v>
      </c>
      <c r="K47" s="22">
        <v>10100</v>
      </c>
      <c r="L47" s="22">
        <f t="shared" si="1"/>
        <v>1212000</v>
      </c>
      <c r="M47" s="22">
        <f t="shared" si="2"/>
        <v>8080000</v>
      </c>
      <c r="N47" s="38">
        <f t="shared" si="3"/>
        <v>9292000</v>
      </c>
      <c r="O47" s="38"/>
    </row>
    <row r="48" spans="1:15" s="19" customFormat="1" ht="20.25" customHeight="1">
      <c r="A48" s="16">
        <f t="shared" si="4"/>
        <v>30</v>
      </c>
      <c r="B48" s="20" t="s">
        <v>96</v>
      </c>
      <c r="C48" s="50">
        <v>1981</v>
      </c>
      <c r="D48" s="50"/>
      <c r="E48" s="50" t="s">
        <v>85</v>
      </c>
      <c r="F48" s="53" t="s">
        <v>50</v>
      </c>
      <c r="G48" s="54" t="s">
        <v>51</v>
      </c>
      <c r="H48" s="18">
        <f t="shared" si="0"/>
        <v>0</v>
      </c>
      <c r="I48" s="18"/>
      <c r="J48" s="18">
        <v>1000</v>
      </c>
      <c r="K48" s="22">
        <v>10100</v>
      </c>
      <c r="L48" s="22">
        <f t="shared" si="1"/>
        <v>0</v>
      </c>
      <c r="M48" s="22">
        <f t="shared" si="2"/>
        <v>10100000</v>
      </c>
      <c r="N48" s="38">
        <f t="shared" si="3"/>
        <v>10100000</v>
      </c>
      <c r="O48" s="38"/>
    </row>
    <row r="49" spans="1:15" s="19" customFormat="1" ht="20.25" customHeight="1">
      <c r="A49" s="16">
        <f t="shared" si="4"/>
        <v>31</v>
      </c>
      <c r="B49" s="20" t="s">
        <v>97</v>
      </c>
      <c r="C49" s="50">
        <v>1981</v>
      </c>
      <c r="D49" s="50"/>
      <c r="E49" s="50" t="s">
        <v>98</v>
      </c>
      <c r="F49" s="53" t="s">
        <v>86</v>
      </c>
      <c r="G49" s="17">
        <v>12</v>
      </c>
      <c r="H49" s="18">
        <f t="shared" si="0"/>
        <v>1200</v>
      </c>
      <c r="I49" s="18">
        <v>1200</v>
      </c>
      <c r="J49" s="18">
        <v>1000</v>
      </c>
      <c r="K49" s="22">
        <v>10100</v>
      </c>
      <c r="L49" s="22">
        <f t="shared" si="1"/>
        <v>7272000</v>
      </c>
      <c r="M49" s="22">
        <f t="shared" si="2"/>
        <v>10100000</v>
      </c>
      <c r="N49" s="38">
        <f t="shared" si="3"/>
        <v>17372000</v>
      </c>
      <c r="O49" s="38"/>
    </row>
    <row r="50" spans="1:15" s="19" customFormat="1" ht="20.25" customHeight="1">
      <c r="A50" s="16">
        <f t="shared" si="4"/>
        <v>32</v>
      </c>
      <c r="B50" s="20" t="s">
        <v>99</v>
      </c>
      <c r="C50" s="50">
        <v>1966</v>
      </c>
      <c r="D50" s="50"/>
      <c r="E50" s="50" t="s">
        <v>100</v>
      </c>
      <c r="F50" s="53" t="s">
        <v>101</v>
      </c>
      <c r="G50" s="17">
        <v>29</v>
      </c>
      <c r="H50" s="18">
        <f t="shared" si="0"/>
        <v>2900</v>
      </c>
      <c r="I50" s="18">
        <v>2900</v>
      </c>
      <c r="J50" s="18"/>
      <c r="K50" s="22">
        <v>10100</v>
      </c>
      <c r="L50" s="22">
        <f t="shared" si="1"/>
        <v>17574000</v>
      </c>
      <c r="M50" s="22">
        <f t="shared" si="2"/>
        <v>0</v>
      </c>
      <c r="N50" s="38">
        <f t="shared" si="3"/>
        <v>17574000</v>
      </c>
      <c r="O50" s="38"/>
    </row>
    <row r="51" spans="1:15" s="19" customFormat="1" ht="20.25" customHeight="1">
      <c r="A51" s="16">
        <f t="shared" si="4"/>
        <v>33</v>
      </c>
      <c r="B51" s="20" t="s">
        <v>102</v>
      </c>
      <c r="C51" s="50">
        <v>1963</v>
      </c>
      <c r="D51" s="50"/>
      <c r="E51" s="50" t="s">
        <v>100</v>
      </c>
      <c r="F51" s="53" t="s">
        <v>103</v>
      </c>
      <c r="G51" s="17">
        <v>20</v>
      </c>
      <c r="H51" s="18">
        <f t="shared" si="0"/>
        <v>2000</v>
      </c>
      <c r="I51" s="18">
        <v>2000</v>
      </c>
      <c r="J51" s="18"/>
      <c r="K51" s="22">
        <v>10100</v>
      </c>
      <c r="L51" s="22">
        <f t="shared" si="1"/>
        <v>12120000</v>
      </c>
      <c r="M51" s="22">
        <f t="shared" si="2"/>
        <v>0</v>
      </c>
      <c r="N51" s="38">
        <f t="shared" si="3"/>
        <v>12120000</v>
      </c>
      <c r="O51" s="38"/>
    </row>
    <row r="52" spans="1:15" s="19" customFormat="1" ht="20.25" customHeight="1">
      <c r="A52" s="16">
        <f t="shared" si="4"/>
        <v>34</v>
      </c>
      <c r="B52" s="20" t="s">
        <v>104</v>
      </c>
      <c r="C52" s="50">
        <v>1958</v>
      </c>
      <c r="D52" s="50"/>
      <c r="E52" s="50" t="s">
        <v>76</v>
      </c>
      <c r="F52" s="53" t="s">
        <v>105</v>
      </c>
      <c r="G52" s="17">
        <v>38</v>
      </c>
      <c r="H52" s="18">
        <f t="shared" si="0"/>
        <v>3800</v>
      </c>
      <c r="I52" s="18">
        <v>3800</v>
      </c>
      <c r="J52" s="18"/>
      <c r="K52" s="22">
        <v>10100</v>
      </c>
      <c r="L52" s="22">
        <f t="shared" si="1"/>
        <v>23028000</v>
      </c>
      <c r="M52" s="22">
        <f t="shared" si="2"/>
        <v>0</v>
      </c>
      <c r="N52" s="38">
        <f t="shared" si="3"/>
        <v>23028000</v>
      </c>
      <c r="O52" s="38"/>
    </row>
    <row r="53" spans="1:15" s="19" customFormat="1" ht="20.25" customHeight="1">
      <c r="A53" s="16">
        <f t="shared" si="4"/>
        <v>35</v>
      </c>
      <c r="B53" s="20" t="s">
        <v>106</v>
      </c>
      <c r="C53" s="50">
        <v>1965</v>
      </c>
      <c r="D53" s="50"/>
      <c r="E53" s="50" t="s">
        <v>107</v>
      </c>
      <c r="F53" s="53" t="s">
        <v>108</v>
      </c>
      <c r="G53" s="17">
        <v>32</v>
      </c>
      <c r="H53" s="18">
        <f t="shared" si="0"/>
        <v>3200</v>
      </c>
      <c r="I53" s="18">
        <v>3200</v>
      </c>
      <c r="J53" s="18"/>
      <c r="K53" s="22">
        <v>10100</v>
      </c>
      <c r="L53" s="22">
        <f t="shared" si="1"/>
        <v>19392000</v>
      </c>
      <c r="M53" s="22">
        <f t="shared" si="2"/>
        <v>0</v>
      </c>
      <c r="N53" s="38">
        <f t="shared" si="3"/>
        <v>19392000</v>
      </c>
      <c r="O53" s="38"/>
    </row>
    <row r="54" spans="1:15" s="19" customFormat="1" ht="20.25" customHeight="1">
      <c r="A54" s="16">
        <f t="shared" si="4"/>
        <v>36</v>
      </c>
      <c r="B54" s="20" t="s">
        <v>109</v>
      </c>
      <c r="C54" s="50">
        <v>1962</v>
      </c>
      <c r="D54" s="50"/>
      <c r="E54" s="50" t="s">
        <v>107</v>
      </c>
      <c r="F54" s="53" t="s">
        <v>110</v>
      </c>
      <c r="G54" s="17">
        <v>17</v>
      </c>
      <c r="H54" s="18">
        <f t="shared" si="0"/>
        <v>1700</v>
      </c>
      <c r="I54" s="18">
        <v>1700</v>
      </c>
      <c r="J54" s="18"/>
      <c r="K54" s="22">
        <v>10100</v>
      </c>
      <c r="L54" s="22">
        <f t="shared" si="1"/>
        <v>10302000</v>
      </c>
      <c r="M54" s="22">
        <f t="shared" si="2"/>
        <v>0</v>
      </c>
      <c r="N54" s="38">
        <f t="shared" si="3"/>
        <v>10302000</v>
      </c>
      <c r="O54" s="38"/>
    </row>
    <row r="55" spans="1:15" s="19" customFormat="1" ht="20.25" customHeight="1">
      <c r="A55" s="16">
        <f t="shared" si="4"/>
        <v>37</v>
      </c>
      <c r="B55" s="20" t="s">
        <v>111</v>
      </c>
      <c r="C55" s="50">
        <v>1983</v>
      </c>
      <c r="D55" s="50"/>
      <c r="E55" s="50" t="s">
        <v>107</v>
      </c>
      <c r="F55" s="53" t="s">
        <v>112</v>
      </c>
      <c r="G55" s="17">
        <v>7</v>
      </c>
      <c r="H55" s="18">
        <f t="shared" si="0"/>
        <v>700</v>
      </c>
      <c r="I55" s="18">
        <v>700</v>
      </c>
      <c r="J55" s="18"/>
      <c r="K55" s="22">
        <v>10100</v>
      </c>
      <c r="L55" s="22">
        <f t="shared" si="1"/>
        <v>4242000</v>
      </c>
      <c r="M55" s="22">
        <f t="shared" si="2"/>
        <v>0</v>
      </c>
      <c r="N55" s="38">
        <f t="shared" si="3"/>
        <v>4242000</v>
      </c>
      <c r="O55" s="38"/>
    </row>
    <row r="56" spans="1:15" s="19" customFormat="1" ht="20.25" customHeight="1">
      <c r="A56" s="16">
        <f t="shared" si="4"/>
        <v>38</v>
      </c>
      <c r="B56" s="20" t="s">
        <v>113</v>
      </c>
      <c r="C56" s="50">
        <v>1987</v>
      </c>
      <c r="D56" s="50"/>
      <c r="E56" s="50" t="s">
        <v>107</v>
      </c>
      <c r="F56" s="53" t="s">
        <v>92</v>
      </c>
      <c r="G56" s="17">
        <v>3</v>
      </c>
      <c r="H56" s="18">
        <f t="shared" si="0"/>
        <v>300</v>
      </c>
      <c r="I56" s="18">
        <v>300</v>
      </c>
      <c r="J56" s="18"/>
      <c r="K56" s="22">
        <v>10100</v>
      </c>
      <c r="L56" s="22">
        <f t="shared" si="1"/>
        <v>1818000</v>
      </c>
      <c r="M56" s="22">
        <f t="shared" si="2"/>
        <v>0</v>
      </c>
      <c r="N56" s="38">
        <f t="shared" si="3"/>
        <v>1818000</v>
      </c>
      <c r="O56" s="38"/>
    </row>
    <row r="57" spans="1:15" s="19" customFormat="1" ht="20.25" customHeight="1">
      <c r="A57" s="16">
        <f t="shared" si="4"/>
        <v>39</v>
      </c>
      <c r="B57" s="20" t="s">
        <v>114</v>
      </c>
      <c r="C57" s="50">
        <v>1982</v>
      </c>
      <c r="D57" s="50"/>
      <c r="E57" s="50" t="s">
        <v>107</v>
      </c>
      <c r="F57" s="53" t="s">
        <v>92</v>
      </c>
      <c r="G57" s="17">
        <v>8</v>
      </c>
      <c r="H57" s="18">
        <f t="shared" si="0"/>
        <v>800</v>
      </c>
      <c r="I57" s="18">
        <v>800</v>
      </c>
      <c r="J57" s="18"/>
      <c r="K57" s="22">
        <v>10100</v>
      </c>
      <c r="L57" s="22">
        <f t="shared" si="1"/>
        <v>4848000</v>
      </c>
      <c r="M57" s="22">
        <f t="shared" si="2"/>
        <v>0</v>
      </c>
      <c r="N57" s="38">
        <f t="shared" si="3"/>
        <v>4848000</v>
      </c>
      <c r="O57" s="38"/>
    </row>
    <row r="58" spans="1:15" s="19" customFormat="1" ht="20.25" customHeight="1">
      <c r="A58" s="16">
        <f t="shared" si="4"/>
        <v>40</v>
      </c>
      <c r="B58" s="20" t="s">
        <v>115</v>
      </c>
      <c r="C58" s="50">
        <v>1977</v>
      </c>
      <c r="D58" s="50"/>
      <c r="E58" s="50" t="s">
        <v>107</v>
      </c>
      <c r="F58" s="53" t="s">
        <v>116</v>
      </c>
      <c r="G58" s="17">
        <v>2</v>
      </c>
      <c r="H58" s="18">
        <f t="shared" si="0"/>
        <v>200</v>
      </c>
      <c r="I58" s="18">
        <v>200</v>
      </c>
      <c r="J58" s="18">
        <v>800</v>
      </c>
      <c r="K58" s="22">
        <v>10100</v>
      </c>
      <c r="L58" s="22">
        <f t="shared" si="1"/>
        <v>1212000</v>
      </c>
      <c r="M58" s="22">
        <f t="shared" si="2"/>
        <v>8080000</v>
      </c>
      <c r="N58" s="38">
        <f t="shared" si="3"/>
        <v>9292000</v>
      </c>
      <c r="O58" s="38"/>
    </row>
    <row r="59" spans="1:15" s="19" customFormat="1" ht="20.25" customHeight="1">
      <c r="A59" s="16">
        <f t="shared" si="4"/>
        <v>41</v>
      </c>
      <c r="B59" s="20" t="s">
        <v>117</v>
      </c>
      <c r="C59" s="50">
        <v>1978</v>
      </c>
      <c r="D59" s="50"/>
      <c r="E59" s="50" t="s">
        <v>118</v>
      </c>
      <c r="F59" s="53" t="s">
        <v>119</v>
      </c>
      <c r="G59" s="17">
        <v>15</v>
      </c>
      <c r="H59" s="18">
        <f t="shared" si="0"/>
        <v>1500</v>
      </c>
      <c r="I59" s="18">
        <v>1500</v>
      </c>
      <c r="J59" s="18"/>
      <c r="K59" s="22">
        <v>10100</v>
      </c>
      <c r="L59" s="22">
        <f t="shared" si="1"/>
        <v>9090000</v>
      </c>
      <c r="M59" s="22">
        <f t="shared" si="2"/>
        <v>0</v>
      </c>
      <c r="N59" s="38">
        <f t="shared" si="3"/>
        <v>9090000</v>
      </c>
      <c r="O59" s="38"/>
    </row>
    <row r="60" spans="1:15" s="19" customFormat="1" ht="20.25" customHeight="1">
      <c r="A60" s="16">
        <f t="shared" si="4"/>
        <v>42</v>
      </c>
      <c r="B60" s="20" t="s">
        <v>120</v>
      </c>
      <c r="C60" s="50">
        <v>1988</v>
      </c>
      <c r="D60" s="50"/>
      <c r="E60" s="50" t="s">
        <v>118</v>
      </c>
      <c r="F60" s="53" t="s">
        <v>121</v>
      </c>
      <c r="G60" s="17">
        <v>4</v>
      </c>
      <c r="H60" s="18">
        <f t="shared" si="0"/>
        <v>400</v>
      </c>
      <c r="I60" s="18">
        <v>400</v>
      </c>
      <c r="J60" s="18"/>
      <c r="K60" s="22">
        <v>10100</v>
      </c>
      <c r="L60" s="22">
        <f t="shared" si="1"/>
        <v>2424000</v>
      </c>
      <c r="M60" s="22">
        <f t="shared" si="2"/>
        <v>0</v>
      </c>
      <c r="N60" s="38">
        <f t="shared" si="3"/>
        <v>2424000</v>
      </c>
      <c r="O60" s="38"/>
    </row>
    <row r="61" spans="1:15" s="19" customFormat="1" ht="20.25" customHeight="1">
      <c r="A61" s="16">
        <f t="shared" si="4"/>
        <v>43</v>
      </c>
      <c r="B61" s="20" t="s">
        <v>122</v>
      </c>
      <c r="C61" s="50">
        <v>1988</v>
      </c>
      <c r="D61" s="50"/>
      <c r="E61" s="50" t="s">
        <v>118</v>
      </c>
      <c r="F61" s="53" t="s">
        <v>92</v>
      </c>
      <c r="G61" s="17">
        <v>3</v>
      </c>
      <c r="H61" s="18">
        <f t="shared" si="0"/>
        <v>300</v>
      </c>
      <c r="I61" s="18">
        <v>300</v>
      </c>
      <c r="J61" s="18">
        <v>1700</v>
      </c>
      <c r="K61" s="22">
        <v>10100</v>
      </c>
      <c r="L61" s="22">
        <f t="shared" si="1"/>
        <v>1818000</v>
      </c>
      <c r="M61" s="22">
        <f t="shared" si="2"/>
        <v>17170000</v>
      </c>
      <c r="N61" s="38">
        <f t="shared" si="3"/>
        <v>18988000</v>
      </c>
      <c r="O61" s="38"/>
    </row>
    <row r="62" spans="1:15" s="19" customFormat="1" ht="20.25" customHeight="1">
      <c r="A62" s="16">
        <f t="shared" si="4"/>
        <v>44</v>
      </c>
      <c r="B62" s="20" t="s">
        <v>123</v>
      </c>
      <c r="C62" s="50">
        <v>1990</v>
      </c>
      <c r="D62" s="50"/>
      <c r="E62" s="50" t="s">
        <v>118</v>
      </c>
      <c r="F62" s="53" t="s">
        <v>124</v>
      </c>
      <c r="G62" s="17">
        <v>3</v>
      </c>
      <c r="H62" s="18">
        <f t="shared" si="0"/>
        <v>300</v>
      </c>
      <c r="I62" s="18">
        <v>300</v>
      </c>
      <c r="J62" s="18"/>
      <c r="K62" s="22">
        <v>10100</v>
      </c>
      <c r="L62" s="22">
        <f t="shared" si="1"/>
        <v>1818000</v>
      </c>
      <c r="M62" s="22">
        <f t="shared" si="2"/>
        <v>0</v>
      </c>
      <c r="N62" s="38">
        <f t="shared" si="3"/>
        <v>1818000</v>
      </c>
      <c r="O62" s="38"/>
    </row>
    <row r="63" spans="1:15" s="19" customFormat="1" ht="20.25" customHeight="1">
      <c r="A63" s="16">
        <f t="shared" si="4"/>
        <v>45</v>
      </c>
      <c r="B63" s="20" t="s">
        <v>125</v>
      </c>
      <c r="C63" s="50">
        <v>1985</v>
      </c>
      <c r="D63" s="50"/>
      <c r="E63" s="50" t="s">
        <v>118</v>
      </c>
      <c r="F63" s="53" t="s">
        <v>126</v>
      </c>
      <c r="G63" s="17">
        <v>5</v>
      </c>
      <c r="H63" s="18">
        <f t="shared" si="0"/>
        <v>500</v>
      </c>
      <c r="I63" s="18">
        <v>500</v>
      </c>
      <c r="J63" s="18"/>
      <c r="K63" s="22">
        <v>10100</v>
      </c>
      <c r="L63" s="22">
        <f t="shared" si="1"/>
        <v>3030000</v>
      </c>
      <c r="M63" s="22">
        <f t="shared" si="2"/>
        <v>0</v>
      </c>
      <c r="N63" s="38">
        <f t="shared" si="3"/>
        <v>3030000</v>
      </c>
      <c r="O63" s="38"/>
    </row>
    <row r="64" spans="1:15" s="19" customFormat="1" ht="20.25" customHeight="1">
      <c r="A64" s="16">
        <f t="shared" si="4"/>
        <v>46</v>
      </c>
      <c r="B64" s="20" t="s">
        <v>127</v>
      </c>
      <c r="C64" s="50">
        <v>1981</v>
      </c>
      <c r="D64" s="50"/>
      <c r="E64" s="50" t="s">
        <v>118</v>
      </c>
      <c r="F64" s="53" t="s">
        <v>65</v>
      </c>
      <c r="G64" s="17">
        <v>5</v>
      </c>
      <c r="H64" s="18">
        <f t="shared" si="0"/>
        <v>500</v>
      </c>
      <c r="I64" s="18">
        <v>500</v>
      </c>
      <c r="J64" s="18"/>
      <c r="K64" s="22">
        <v>10100</v>
      </c>
      <c r="L64" s="22">
        <f t="shared" si="1"/>
        <v>3030000</v>
      </c>
      <c r="M64" s="22">
        <f t="shared" si="2"/>
        <v>0</v>
      </c>
      <c r="N64" s="38">
        <f t="shared" si="3"/>
        <v>3030000</v>
      </c>
      <c r="O64" s="38"/>
    </row>
    <row r="65" spans="1:15" s="19" customFormat="1" ht="20.25" customHeight="1">
      <c r="A65" s="16">
        <f t="shared" si="4"/>
        <v>47</v>
      </c>
      <c r="B65" s="20" t="s">
        <v>128</v>
      </c>
      <c r="C65" s="50">
        <v>1985</v>
      </c>
      <c r="D65" s="50"/>
      <c r="E65" s="50" t="s">
        <v>118</v>
      </c>
      <c r="F65" s="53" t="s">
        <v>92</v>
      </c>
      <c r="G65" s="17">
        <v>3</v>
      </c>
      <c r="H65" s="18">
        <f t="shared" si="0"/>
        <v>300</v>
      </c>
      <c r="I65" s="18">
        <v>300</v>
      </c>
      <c r="J65" s="18"/>
      <c r="K65" s="22">
        <v>10100</v>
      </c>
      <c r="L65" s="22">
        <f t="shared" si="1"/>
        <v>1818000</v>
      </c>
      <c r="M65" s="22">
        <f t="shared" si="2"/>
        <v>0</v>
      </c>
      <c r="N65" s="38">
        <f t="shared" si="3"/>
        <v>1818000</v>
      </c>
      <c r="O65" s="38"/>
    </row>
    <row r="66" spans="1:15" s="19" customFormat="1" ht="20.25" customHeight="1">
      <c r="A66" s="16">
        <f t="shared" si="4"/>
        <v>48</v>
      </c>
      <c r="B66" s="20" t="s">
        <v>129</v>
      </c>
      <c r="C66" s="50">
        <v>1990</v>
      </c>
      <c r="D66" s="50"/>
      <c r="E66" s="50" t="s">
        <v>118</v>
      </c>
      <c r="F66" s="53" t="s">
        <v>62</v>
      </c>
      <c r="G66" s="17">
        <v>1</v>
      </c>
      <c r="H66" s="18">
        <f t="shared" si="0"/>
        <v>100</v>
      </c>
      <c r="I66" s="18">
        <v>100</v>
      </c>
      <c r="J66" s="18"/>
      <c r="K66" s="22">
        <v>10100</v>
      </c>
      <c r="L66" s="22">
        <f t="shared" si="1"/>
        <v>606000</v>
      </c>
      <c r="M66" s="22">
        <f t="shared" si="2"/>
        <v>0</v>
      </c>
      <c r="N66" s="38">
        <f t="shared" si="3"/>
        <v>606000</v>
      </c>
      <c r="O66" s="38"/>
    </row>
    <row r="67" spans="1:15" s="19" customFormat="1" ht="20.25" customHeight="1">
      <c r="A67" s="16">
        <f t="shared" si="4"/>
        <v>49</v>
      </c>
      <c r="B67" s="20" t="s">
        <v>130</v>
      </c>
      <c r="C67" s="50">
        <v>1982</v>
      </c>
      <c r="D67" s="50"/>
      <c r="E67" s="50" t="s">
        <v>118</v>
      </c>
      <c r="F67" s="53" t="s">
        <v>131</v>
      </c>
      <c r="G67" s="17">
        <v>5</v>
      </c>
      <c r="H67" s="18">
        <f t="shared" si="0"/>
        <v>500</v>
      </c>
      <c r="I67" s="18">
        <v>500</v>
      </c>
      <c r="J67" s="18"/>
      <c r="K67" s="22">
        <v>10100</v>
      </c>
      <c r="L67" s="22">
        <f t="shared" si="1"/>
        <v>3030000</v>
      </c>
      <c r="M67" s="22">
        <f t="shared" si="2"/>
        <v>0</v>
      </c>
      <c r="N67" s="38">
        <f t="shared" si="3"/>
        <v>3030000</v>
      </c>
      <c r="O67" s="38"/>
    </row>
    <row r="68" spans="1:15" s="19" customFormat="1" ht="20.25" customHeight="1">
      <c r="A68" s="16">
        <f t="shared" si="4"/>
        <v>50</v>
      </c>
      <c r="B68" s="20" t="s">
        <v>132</v>
      </c>
      <c r="C68" s="50">
        <v>1977</v>
      </c>
      <c r="D68" s="50"/>
      <c r="E68" s="50" t="s">
        <v>118</v>
      </c>
      <c r="F68" s="53" t="s">
        <v>133</v>
      </c>
      <c r="G68" s="17">
        <v>14</v>
      </c>
      <c r="H68" s="18">
        <f t="shared" si="0"/>
        <v>1400</v>
      </c>
      <c r="I68" s="18">
        <v>1400</v>
      </c>
      <c r="J68" s="18"/>
      <c r="K68" s="22">
        <v>10100</v>
      </c>
      <c r="L68" s="22">
        <f t="shared" si="1"/>
        <v>8484000</v>
      </c>
      <c r="M68" s="22">
        <f t="shared" si="2"/>
        <v>0</v>
      </c>
      <c r="N68" s="38">
        <f t="shared" si="3"/>
        <v>8484000</v>
      </c>
      <c r="O68" s="38"/>
    </row>
    <row r="69" spans="1:15" s="19" customFormat="1" ht="20.25" customHeight="1">
      <c r="A69" s="16">
        <f t="shared" si="4"/>
        <v>51</v>
      </c>
      <c r="B69" s="20" t="s">
        <v>134</v>
      </c>
      <c r="C69" s="50">
        <v>1982</v>
      </c>
      <c r="D69" s="50"/>
      <c r="E69" s="50" t="s">
        <v>118</v>
      </c>
      <c r="F69" s="53" t="s">
        <v>126</v>
      </c>
      <c r="G69" s="17">
        <v>5</v>
      </c>
      <c r="H69" s="18">
        <f t="shared" si="0"/>
        <v>500</v>
      </c>
      <c r="I69" s="18">
        <v>500</v>
      </c>
      <c r="J69" s="18"/>
      <c r="K69" s="22">
        <v>10100</v>
      </c>
      <c r="L69" s="22">
        <f t="shared" si="1"/>
        <v>3030000</v>
      </c>
      <c r="M69" s="22">
        <f t="shared" si="2"/>
        <v>0</v>
      </c>
      <c r="N69" s="38">
        <f t="shared" si="3"/>
        <v>3030000</v>
      </c>
      <c r="O69" s="38"/>
    </row>
    <row r="70" spans="1:15" s="19" customFormat="1" ht="20.25" customHeight="1">
      <c r="A70" s="16">
        <f t="shared" si="4"/>
        <v>52</v>
      </c>
      <c r="B70" s="20" t="s">
        <v>135</v>
      </c>
      <c r="C70" s="50">
        <v>1990</v>
      </c>
      <c r="D70" s="50"/>
      <c r="E70" s="50" t="s">
        <v>118</v>
      </c>
      <c r="F70" s="53" t="s">
        <v>136</v>
      </c>
      <c r="G70" s="17">
        <v>2</v>
      </c>
      <c r="H70" s="18">
        <f t="shared" si="0"/>
        <v>200</v>
      </c>
      <c r="I70" s="18">
        <v>200</v>
      </c>
      <c r="J70" s="18"/>
      <c r="K70" s="22">
        <v>10100</v>
      </c>
      <c r="L70" s="22">
        <f t="shared" si="1"/>
        <v>1212000</v>
      </c>
      <c r="M70" s="22">
        <f t="shared" si="2"/>
        <v>0</v>
      </c>
      <c r="N70" s="38">
        <f t="shared" si="3"/>
        <v>1212000</v>
      </c>
      <c r="O70" s="38"/>
    </row>
    <row r="71" spans="1:15" s="19" customFormat="1" ht="20.25" customHeight="1">
      <c r="A71" s="16">
        <f t="shared" si="4"/>
        <v>53</v>
      </c>
      <c r="B71" s="20" t="s">
        <v>137</v>
      </c>
      <c r="C71" s="50">
        <v>1980</v>
      </c>
      <c r="D71" s="50"/>
      <c r="E71" s="50" t="s">
        <v>138</v>
      </c>
      <c r="F71" s="53" t="s">
        <v>139</v>
      </c>
      <c r="G71" s="17">
        <v>11</v>
      </c>
      <c r="H71" s="18">
        <f t="shared" si="0"/>
        <v>1100</v>
      </c>
      <c r="I71" s="18">
        <v>1100</v>
      </c>
      <c r="J71" s="18">
        <v>2000</v>
      </c>
      <c r="K71" s="22">
        <v>10100</v>
      </c>
      <c r="L71" s="22">
        <f t="shared" si="1"/>
        <v>6666000</v>
      </c>
      <c r="M71" s="22">
        <f t="shared" si="2"/>
        <v>20200000</v>
      </c>
      <c r="N71" s="38">
        <f t="shared" si="3"/>
        <v>26866000</v>
      </c>
      <c r="O71" s="38"/>
    </row>
    <row r="72" spans="1:15" s="19" customFormat="1" ht="20.25" customHeight="1">
      <c r="A72" s="16">
        <f t="shared" si="4"/>
        <v>54</v>
      </c>
      <c r="B72" s="20" t="s">
        <v>140</v>
      </c>
      <c r="C72" s="50">
        <v>1975</v>
      </c>
      <c r="D72" s="50"/>
      <c r="E72" s="50" t="s">
        <v>141</v>
      </c>
      <c r="F72" s="53" t="s">
        <v>69</v>
      </c>
      <c r="G72" s="17">
        <v>14</v>
      </c>
      <c r="H72" s="18">
        <f t="shared" si="0"/>
        <v>1400</v>
      </c>
      <c r="I72" s="18">
        <v>1400</v>
      </c>
      <c r="J72" s="18">
        <v>2000</v>
      </c>
      <c r="K72" s="22">
        <v>10100</v>
      </c>
      <c r="L72" s="22">
        <f t="shared" si="1"/>
        <v>8484000</v>
      </c>
      <c r="M72" s="22">
        <f t="shared" si="2"/>
        <v>20200000</v>
      </c>
      <c r="N72" s="38">
        <f t="shared" si="3"/>
        <v>28684000</v>
      </c>
      <c r="O72" s="38"/>
    </row>
    <row r="73" spans="1:15" s="19" customFormat="1" ht="20.25" customHeight="1">
      <c r="A73" s="16">
        <f t="shared" si="4"/>
        <v>55</v>
      </c>
      <c r="B73" s="20" t="s">
        <v>142</v>
      </c>
      <c r="C73" s="50"/>
      <c r="D73" s="50">
        <v>1984</v>
      </c>
      <c r="E73" s="50" t="s">
        <v>143</v>
      </c>
      <c r="F73" s="53" t="s">
        <v>144</v>
      </c>
      <c r="G73" s="17">
        <v>8</v>
      </c>
      <c r="H73" s="18">
        <f t="shared" si="0"/>
        <v>800</v>
      </c>
      <c r="I73" s="18">
        <v>800</v>
      </c>
      <c r="J73" s="18">
        <v>2000</v>
      </c>
      <c r="K73" s="22">
        <v>10100</v>
      </c>
      <c r="L73" s="22">
        <f t="shared" si="1"/>
        <v>4848000</v>
      </c>
      <c r="M73" s="22">
        <f t="shared" si="2"/>
        <v>20200000</v>
      </c>
      <c r="N73" s="38">
        <f t="shared" si="3"/>
        <v>25048000</v>
      </c>
      <c r="O73" s="38"/>
    </row>
    <row r="74" spans="1:15" s="19" customFormat="1" ht="20.25" customHeight="1">
      <c r="A74" s="16">
        <f t="shared" si="4"/>
        <v>56</v>
      </c>
      <c r="B74" s="20" t="s">
        <v>145</v>
      </c>
      <c r="C74" s="50">
        <v>1989</v>
      </c>
      <c r="D74" s="50"/>
      <c r="E74" s="50" t="s">
        <v>146</v>
      </c>
      <c r="F74" s="53" t="s">
        <v>147</v>
      </c>
      <c r="G74" s="17">
        <v>1</v>
      </c>
      <c r="H74" s="18">
        <f t="shared" si="0"/>
        <v>100</v>
      </c>
      <c r="I74" s="18">
        <v>100</v>
      </c>
      <c r="J74" s="18">
        <v>2000</v>
      </c>
      <c r="K74" s="22">
        <v>10100</v>
      </c>
      <c r="L74" s="22">
        <f t="shared" si="1"/>
        <v>606000</v>
      </c>
      <c r="M74" s="22">
        <f t="shared" si="2"/>
        <v>20200000</v>
      </c>
      <c r="N74" s="38">
        <f t="shared" si="3"/>
        <v>20806000</v>
      </c>
      <c r="O74" s="38"/>
    </row>
    <row r="75" spans="1:15" s="19" customFormat="1" ht="20.25" customHeight="1">
      <c r="A75" s="16">
        <f t="shared" si="4"/>
        <v>57</v>
      </c>
      <c r="B75" s="20" t="s">
        <v>148</v>
      </c>
      <c r="C75" s="50"/>
      <c r="D75" s="50">
        <v>1984</v>
      </c>
      <c r="E75" s="50" t="s">
        <v>143</v>
      </c>
      <c r="F75" s="53" t="s">
        <v>147</v>
      </c>
      <c r="G75" s="17">
        <v>1</v>
      </c>
      <c r="H75" s="18">
        <f t="shared" si="0"/>
        <v>100</v>
      </c>
      <c r="I75" s="18">
        <v>100</v>
      </c>
      <c r="J75" s="18">
        <v>2000</v>
      </c>
      <c r="K75" s="22">
        <v>10100</v>
      </c>
      <c r="L75" s="22">
        <f t="shared" si="1"/>
        <v>606000</v>
      </c>
      <c r="M75" s="22">
        <f t="shared" si="2"/>
        <v>20200000</v>
      </c>
      <c r="N75" s="38">
        <f t="shared" si="3"/>
        <v>20806000</v>
      </c>
      <c r="O75" s="38"/>
    </row>
    <row r="76" spans="1:15" s="19" customFormat="1" ht="20.25" customHeight="1">
      <c r="A76" s="16">
        <f t="shared" si="4"/>
        <v>58</v>
      </c>
      <c r="B76" s="20" t="s">
        <v>149</v>
      </c>
      <c r="C76" s="50">
        <v>1965</v>
      </c>
      <c r="D76" s="50"/>
      <c r="E76" s="50" t="s">
        <v>150</v>
      </c>
      <c r="F76" s="53" t="s">
        <v>151</v>
      </c>
      <c r="G76" s="17">
        <v>29</v>
      </c>
      <c r="H76" s="18">
        <f t="shared" si="0"/>
        <v>2900</v>
      </c>
      <c r="I76" s="18">
        <v>2900</v>
      </c>
      <c r="J76" s="18">
        <v>2000</v>
      </c>
      <c r="K76" s="22">
        <v>10100</v>
      </c>
      <c r="L76" s="22">
        <f t="shared" si="1"/>
        <v>17574000</v>
      </c>
      <c r="M76" s="22">
        <f t="shared" si="2"/>
        <v>20200000</v>
      </c>
      <c r="N76" s="38">
        <f t="shared" si="3"/>
        <v>37774000</v>
      </c>
      <c r="O76" s="38"/>
    </row>
    <row r="77" spans="1:15" s="19" customFormat="1" ht="20.25" customHeight="1">
      <c r="A77" s="16">
        <f t="shared" si="4"/>
        <v>59</v>
      </c>
      <c r="B77" s="20" t="s">
        <v>152</v>
      </c>
      <c r="C77" s="50">
        <v>1985</v>
      </c>
      <c r="D77" s="50"/>
      <c r="E77" s="50" t="s">
        <v>150</v>
      </c>
      <c r="F77" s="53" t="s">
        <v>139</v>
      </c>
      <c r="G77" s="17">
        <v>11</v>
      </c>
      <c r="H77" s="18">
        <f t="shared" si="0"/>
        <v>1100</v>
      </c>
      <c r="I77" s="18">
        <v>1100</v>
      </c>
      <c r="J77" s="18">
        <v>2000</v>
      </c>
      <c r="K77" s="22">
        <v>10100</v>
      </c>
      <c r="L77" s="22">
        <f t="shared" si="1"/>
        <v>6666000</v>
      </c>
      <c r="M77" s="22">
        <f t="shared" si="2"/>
        <v>20200000</v>
      </c>
      <c r="N77" s="38">
        <f t="shared" si="3"/>
        <v>26866000</v>
      </c>
      <c r="O77" s="38"/>
    </row>
    <row r="78" spans="1:15" s="19" customFormat="1" ht="20.25" customHeight="1">
      <c r="A78" s="16">
        <f t="shared" si="4"/>
        <v>60</v>
      </c>
      <c r="B78" s="20" t="s">
        <v>153</v>
      </c>
      <c r="C78" s="50"/>
      <c r="D78" s="50">
        <v>1966</v>
      </c>
      <c r="E78" s="50" t="s">
        <v>150</v>
      </c>
      <c r="F78" s="53" t="s">
        <v>154</v>
      </c>
      <c r="G78" s="17">
        <v>15</v>
      </c>
      <c r="H78" s="18">
        <f t="shared" si="0"/>
        <v>1500</v>
      </c>
      <c r="I78" s="18">
        <v>1500</v>
      </c>
      <c r="J78" s="18">
        <v>1200</v>
      </c>
      <c r="K78" s="22">
        <v>10100</v>
      </c>
      <c r="L78" s="22">
        <f t="shared" si="1"/>
        <v>9090000</v>
      </c>
      <c r="M78" s="22">
        <f t="shared" si="2"/>
        <v>12120000</v>
      </c>
      <c r="N78" s="38">
        <f t="shared" si="3"/>
        <v>21210000</v>
      </c>
      <c r="O78" s="38"/>
    </row>
    <row r="79" spans="1:15" s="19" customFormat="1" ht="20.25" customHeight="1">
      <c r="A79" s="16">
        <f t="shared" si="4"/>
        <v>61</v>
      </c>
      <c r="B79" s="20" t="s">
        <v>155</v>
      </c>
      <c r="C79" s="50">
        <v>1982</v>
      </c>
      <c r="D79" s="50"/>
      <c r="E79" s="50" t="s">
        <v>150</v>
      </c>
      <c r="F79" s="53" t="s">
        <v>156</v>
      </c>
      <c r="G79" s="17">
        <v>5</v>
      </c>
      <c r="H79" s="18">
        <f t="shared" si="0"/>
        <v>500</v>
      </c>
      <c r="I79" s="18">
        <v>500</v>
      </c>
      <c r="J79" s="18">
        <v>2000</v>
      </c>
      <c r="K79" s="22">
        <v>10100</v>
      </c>
      <c r="L79" s="22">
        <f t="shared" si="1"/>
        <v>3030000</v>
      </c>
      <c r="M79" s="22">
        <f t="shared" si="2"/>
        <v>20200000</v>
      </c>
      <c r="N79" s="38">
        <f t="shared" si="3"/>
        <v>23230000</v>
      </c>
      <c r="O79" s="38"/>
    </row>
    <row r="80" spans="1:15" s="19" customFormat="1" ht="20.25" customHeight="1">
      <c r="A80" s="16">
        <f t="shared" si="4"/>
        <v>62</v>
      </c>
      <c r="B80" s="20" t="s">
        <v>157</v>
      </c>
      <c r="C80" s="50"/>
      <c r="D80" s="50">
        <v>1988</v>
      </c>
      <c r="E80" s="50" t="s">
        <v>150</v>
      </c>
      <c r="F80" s="53" t="s">
        <v>65</v>
      </c>
      <c r="G80" s="17">
        <v>5</v>
      </c>
      <c r="H80" s="18">
        <f t="shared" si="0"/>
        <v>500</v>
      </c>
      <c r="I80" s="18">
        <v>500</v>
      </c>
      <c r="J80" s="18">
        <v>2000</v>
      </c>
      <c r="K80" s="22">
        <v>10100</v>
      </c>
      <c r="L80" s="22">
        <f t="shared" si="1"/>
        <v>3030000</v>
      </c>
      <c r="M80" s="22">
        <f t="shared" si="2"/>
        <v>20200000</v>
      </c>
      <c r="N80" s="38">
        <f t="shared" si="3"/>
        <v>23230000</v>
      </c>
      <c r="O80" s="38"/>
    </row>
    <row r="81" spans="1:15" s="19" customFormat="1" ht="20.25" customHeight="1">
      <c r="A81" s="16">
        <f t="shared" si="4"/>
        <v>63</v>
      </c>
      <c r="B81" s="20" t="s">
        <v>159</v>
      </c>
      <c r="C81" s="50">
        <v>1985</v>
      </c>
      <c r="D81" s="50"/>
      <c r="E81" s="50" t="s">
        <v>150</v>
      </c>
      <c r="F81" s="53" t="s">
        <v>158</v>
      </c>
      <c r="G81" s="17">
        <v>2</v>
      </c>
      <c r="H81" s="18">
        <f aca="true" t="shared" si="5" ref="H81:H115">G81*100</f>
        <v>200</v>
      </c>
      <c r="I81" s="18">
        <v>200</v>
      </c>
      <c r="J81" s="18">
        <v>2000</v>
      </c>
      <c r="K81" s="22">
        <v>10100</v>
      </c>
      <c r="L81" s="22">
        <f t="shared" si="1"/>
        <v>1212000</v>
      </c>
      <c r="M81" s="22">
        <f t="shared" si="2"/>
        <v>20200000</v>
      </c>
      <c r="N81" s="38">
        <f t="shared" si="3"/>
        <v>21412000</v>
      </c>
      <c r="O81" s="38"/>
    </row>
    <row r="82" spans="1:15" s="19" customFormat="1" ht="20.25" customHeight="1">
      <c r="A82" s="16">
        <f aca="true" t="shared" si="6" ref="A82:A115">A81+1</f>
        <v>64</v>
      </c>
      <c r="B82" s="20" t="s">
        <v>160</v>
      </c>
      <c r="C82" s="50">
        <v>1988</v>
      </c>
      <c r="D82" s="50"/>
      <c r="E82" s="50" t="s">
        <v>150</v>
      </c>
      <c r="F82" s="53" t="s">
        <v>158</v>
      </c>
      <c r="G82" s="17">
        <v>2</v>
      </c>
      <c r="H82" s="18">
        <f t="shared" si="5"/>
        <v>200</v>
      </c>
      <c r="I82" s="18">
        <v>200</v>
      </c>
      <c r="J82" s="18">
        <v>2000</v>
      </c>
      <c r="K82" s="22">
        <v>10100</v>
      </c>
      <c r="L82" s="22">
        <f t="shared" si="1"/>
        <v>1212000</v>
      </c>
      <c r="M82" s="22">
        <f t="shared" si="2"/>
        <v>20200000</v>
      </c>
      <c r="N82" s="38">
        <f t="shared" si="3"/>
        <v>21412000</v>
      </c>
      <c r="O82" s="38"/>
    </row>
    <row r="83" spans="1:15" s="19" customFormat="1" ht="20.25" customHeight="1">
      <c r="A83" s="16">
        <f t="shared" si="6"/>
        <v>65</v>
      </c>
      <c r="B83" s="20" t="s">
        <v>161</v>
      </c>
      <c r="C83" s="50">
        <v>1989</v>
      </c>
      <c r="D83" s="50"/>
      <c r="E83" s="50" t="s">
        <v>150</v>
      </c>
      <c r="F83" s="53" t="s">
        <v>162</v>
      </c>
      <c r="G83" s="17">
        <v>1</v>
      </c>
      <c r="H83" s="18">
        <f t="shared" si="5"/>
        <v>100</v>
      </c>
      <c r="I83" s="18">
        <v>100</v>
      </c>
      <c r="J83" s="18">
        <v>2000</v>
      </c>
      <c r="K83" s="22">
        <v>10100</v>
      </c>
      <c r="L83" s="22">
        <f t="shared" si="1"/>
        <v>606000</v>
      </c>
      <c r="M83" s="22">
        <f t="shared" si="2"/>
        <v>20200000</v>
      </c>
      <c r="N83" s="38">
        <f t="shared" si="3"/>
        <v>20806000</v>
      </c>
      <c r="O83" s="38"/>
    </row>
    <row r="84" spans="1:15" s="19" customFormat="1" ht="20.25" customHeight="1">
      <c r="A84" s="16">
        <f t="shared" si="6"/>
        <v>66</v>
      </c>
      <c r="B84" s="20" t="s">
        <v>163</v>
      </c>
      <c r="C84" s="50">
        <v>1990</v>
      </c>
      <c r="D84" s="50"/>
      <c r="E84" s="50" t="s">
        <v>150</v>
      </c>
      <c r="F84" s="53" t="s">
        <v>162</v>
      </c>
      <c r="G84" s="17">
        <v>1</v>
      </c>
      <c r="H84" s="18">
        <f t="shared" si="5"/>
        <v>100</v>
      </c>
      <c r="I84" s="18">
        <v>100</v>
      </c>
      <c r="J84" s="18">
        <v>2000</v>
      </c>
      <c r="K84" s="22">
        <v>10100</v>
      </c>
      <c r="L84" s="22">
        <f aca="true" t="shared" si="7" ref="L84:L115">I84*K84*0.6</f>
        <v>606000</v>
      </c>
      <c r="M84" s="22">
        <f aca="true" t="shared" si="8" ref="M84:M115">J84*K84</f>
        <v>20200000</v>
      </c>
      <c r="N84" s="38">
        <f aca="true" t="shared" si="9" ref="N84:N115">M84+L84</f>
        <v>20806000</v>
      </c>
      <c r="O84" s="38"/>
    </row>
    <row r="85" spans="1:15" s="19" customFormat="1" ht="20.25" customHeight="1">
      <c r="A85" s="16">
        <f t="shared" si="6"/>
        <v>67</v>
      </c>
      <c r="B85" s="20" t="s">
        <v>164</v>
      </c>
      <c r="C85" s="50">
        <v>1987</v>
      </c>
      <c r="D85" s="50"/>
      <c r="E85" s="50" t="s">
        <v>150</v>
      </c>
      <c r="F85" s="53" t="s">
        <v>77</v>
      </c>
      <c r="G85" s="17">
        <v>3</v>
      </c>
      <c r="H85" s="18">
        <f t="shared" si="5"/>
        <v>300</v>
      </c>
      <c r="I85" s="18">
        <v>300</v>
      </c>
      <c r="J85" s="18">
        <v>2000</v>
      </c>
      <c r="K85" s="22">
        <v>10100</v>
      </c>
      <c r="L85" s="22">
        <f t="shared" si="7"/>
        <v>1818000</v>
      </c>
      <c r="M85" s="22">
        <f t="shared" si="8"/>
        <v>20200000</v>
      </c>
      <c r="N85" s="38">
        <f t="shared" si="9"/>
        <v>22018000</v>
      </c>
      <c r="O85" s="38"/>
    </row>
    <row r="86" spans="1:15" s="19" customFormat="1" ht="20.25" customHeight="1">
      <c r="A86" s="16">
        <f t="shared" si="6"/>
        <v>68</v>
      </c>
      <c r="B86" s="20" t="s">
        <v>165</v>
      </c>
      <c r="C86" s="50">
        <v>1985</v>
      </c>
      <c r="D86" s="50"/>
      <c r="E86" s="50" t="s">
        <v>150</v>
      </c>
      <c r="F86" s="53" t="s">
        <v>124</v>
      </c>
      <c r="G86" s="17">
        <v>3</v>
      </c>
      <c r="H86" s="18">
        <f t="shared" si="5"/>
        <v>300</v>
      </c>
      <c r="I86" s="18">
        <v>300</v>
      </c>
      <c r="J86" s="18">
        <v>2000</v>
      </c>
      <c r="K86" s="22">
        <v>10100</v>
      </c>
      <c r="L86" s="22">
        <f t="shared" si="7"/>
        <v>1818000</v>
      </c>
      <c r="M86" s="22">
        <f t="shared" si="8"/>
        <v>20200000</v>
      </c>
      <c r="N86" s="38">
        <f t="shared" si="9"/>
        <v>22018000</v>
      </c>
      <c r="O86" s="38"/>
    </row>
    <row r="87" spans="1:15" s="19" customFormat="1" ht="20.25" customHeight="1">
      <c r="A87" s="16">
        <f t="shared" si="6"/>
        <v>69</v>
      </c>
      <c r="B87" s="20" t="s">
        <v>166</v>
      </c>
      <c r="C87" s="50">
        <v>1994</v>
      </c>
      <c r="D87" s="50"/>
      <c r="E87" s="50" t="s">
        <v>150</v>
      </c>
      <c r="F87" s="53" t="s">
        <v>116</v>
      </c>
      <c r="G87" s="17">
        <v>2</v>
      </c>
      <c r="H87" s="18">
        <f t="shared" si="5"/>
        <v>200</v>
      </c>
      <c r="I87" s="18">
        <v>200</v>
      </c>
      <c r="J87" s="18">
        <v>2000</v>
      </c>
      <c r="K87" s="22">
        <v>10100</v>
      </c>
      <c r="L87" s="22">
        <f t="shared" si="7"/>
        <v>1212000</v>
      </c>
      <c r="M87" s="22">
        <f t="shared" si="8"/>
        <v>20200000</v>
      </c>
      <c r="N87" s="38">
        <f t="shared" si="9"/>
        <v>21412000</v>
      </c>
      <c r="O87" s="38"/>
    </row>
    <row r="88" spans="1:15" s="19" customFormat="1" ht="20.25" customHeight="1">
      <c r="A88" s="16">
        <f t="shared" si="6"/>
        <v>70</v>
      </c>
      <c r="B88" s="20" t="s">
        <v>167</v>
      </c>
      <c r="C88" s="50"/>
      <c r="D88" s="50">
        <v>1977</v>
      </c>
      <c r="E88" s="50" t="s">
        <v>150</v>
      </c>
      <c r="F88" s="53" t="s">
        <v>50</v>
      </c>
      <c r="G88" s="55">
        <v>0</v>
      </c>
      <c r="H88" s="18">
        <f t="shared" si="5"/>
        <v>0</v>
      </c>
      <c r="I88" s="18"/>
      <c r="J88" s="18">
        <v>2000</v>
      </c>
      <c r="K88" s="22">
        <v>10100</v>
      </c>
      <c r="L88" s="22">
        <f t="shared" si="7"/>
        <v>0</v>
      </c>
      <c r="M88" s="22">
        <f t="shared" si="8"/>
        <v>20200000</v>
      </c>
      <c r="N88" s="38">
        <f t="shared" si="9"/>
        <v>20200000</v>
      </c>
      <c r="O88" s="38"/>
    </row>
    <row r="89" spans="1:15" s="19" customFormat="1" ht="20.25" customHeight="1">
      <c r="A89" s="16">
        <f t="shared" si="6"/>
        <v>71</v>
      </c>
      <c r="B89" s="20" t="s">
        <v>168</v>
      </c>
      <c r="C89" s="50">
        <v>1978</v>
      </c>
      <c r="D89" s="50"/>
      <c r="E89" s="50" t="s">
        <v>169</v>
      </c>
      <c r="F89" s="53" t="s">
        <v>170</v>
      </c>
      <c r="G89" s="17">
        <v>15</v>
      </c>
      <c r="H89" s="18">
        <f t="shared" si="5"/>
        <v>1500</v>
      </c>
      <c r="I89" s="18">
        <v>1500</v>
      </c>
      <c r="J89" s="18"/>
      <c r="K89" s="22">
        <v>10100</v>
      </c>
      <c r="L89" s="22">
        <f t="shared" si="7"/>
        <v>9090000</v>
      </c>
      <c r="M89" s="22">
        <f t="shared" si="8"/>
        <v>0</v>
      </c>
      <c r="N89" s="38">
        <f t="shared" si="9"/>
        <v>9090000</v>
      </c>
      <c r="O89" s="38"/>
    </row>
    <row r="90" spans="1:15" s="19" customFormat="1" ht="20.25" customHeight="1">
      <c r="A90" s="16">
        <f t="shared" si="6"/>
        <v>72</v>
      </c>
      <c r="B90" s="20" t="s">
        <v>171</v>
      </c>
      <c r="C90" s="50">
        <v>1983</v>
      </c>
      <c r="D90" s="50"/>
      <c r="E90" s="50" t="s">
        <v>169</v>
      </c>
      <c r="F90" s="53" t="s">
        <v>172</v>
      </c>
      <c r="G90" s="17">
        <v>10</v>
      </c>
      <c r="H90" s="18">
        <f t="shared" si="5"/>
        <v>1000</v>
      </c>
      <c r="I90" s="18">
        <v>1000</v>
      </c>
      <c r="J90" s="18"/>
      <c r="K90" s="22">
        <v>10100</v>
      </c>
      <c r="L90" s="22">
        <f t="shared" si="7"/>
        <v>6060000</v>
      </c>
      <c r="M90" s="22">
        <f t="shared" si="8"/>
        <v>0</v>
      </c>
      <c r="N90" s="38">
        <f t="shared" si="9"/>
        <v>6060000</v>
      </c>
      <c r="O90" s="38"/>
    </row>
    <row r="91" spans="1:15" s="19" customFormat="1" ht="20.25" customHeight="1">
      <c r="A91" s="16">
        <f t="shared" si="6"/>
        <v>73</v>
      </c>
      <c r="B91" s="20" t="s">
        <v>173</v>
      </c>
      <c r="C91" s="50"/>
      <c r="D91" s="50">
        <v>1977</v>
      </c>
      <c r="E91" s="50" t="s">
        <v>174</v>
      </c>
      <c r="F91" s="53" t="s">
        <v>175</v>
      </c>
      <c r="G91" s="17">
        <v>15</v>
      </c>
      <c r="H91" s="18">
        <f t="shared" si="5"/>
        <v>1500</v>
      </c>
      <c r="I91" s="18">
        <v>1500</v>
      </c>
      <c r="J91" s="18"/>
      <c r="K91" s="22">
        <v>10100</v>
      </c>
      <c r="L91" s="22">
        <f t="shared" si="7"/>
        <v>9090000</v>
      </c>
      <c r="M91" s="22">
        <f t="shared" si="8"/>
        <v>0</v>
      </c>
      <c r="N91" s="38">
        <f t="shared" si="9"/>
        <v>9090000</v>
      </c>
      <c r="O91" s="38"/>
    </row>
    <row r="92" spans="1:15" s="19" customFormat="1" ht="20.25" customHeight="1">
      <c r="A92" s="16">
        <f t="shared" si="6"/>
        <v>74</v>
      </c>
      <c r="B92" s="20" t="s">
        <v>176</v>
      </c>
      <c r="C92" s="50">
        <v>1977</v>
      </c>
      <c r="D92" s="50"/>
      <c r="E92" s="50" t="s">
        <v>177</v>
      </c>
      <c r="F92" s="53" t="s">
        <v>178</v>
      </c>
      <c r="G92" s="17">
        <v>7</v>
      </c>
      <c r="H92" s="18">
        <f t="shared" si="5"/>
        <v>700</v>
      </c>
      <c r="I92" s="18">
        <v>700</v>
      </c>
      <c r="J92" s="18"/>
      <c r="K92" s="22">
        <v>10100</v>
      </c>
      <c r="L92" s="22">
        <f t="shared" si="7"/>
        <v>4242000</v>
      </c>
      <c r="M92" s="22">
        <f t="shared" si="8"/>
        <v>0</v>
      </c>
      <c r="N92" s="38">
        <f t="shared" si="9"/>
        <v>4242000</v>
      </c>
      <c r="O92" s="38"/>
    </row>
    <row r="93" spans="1:15" s="19" customFormat="1" ht="20.25" customHeight="1">
      <c r="A93" s="16">
        <f t="shared" si="6"/>
        <v>75</v>
      </c>
      <c r="B93" s="20" t="s">
        <v>179</v>
      </c>
      <c r="C93" s="50">
        <v>1968</v>
      </c>
      <c r="D93" s="50"/>
      <c r="E93" s="50" t="s">
        <v>177</v>
      </c>
      <c r="F93" s="53" t="s">
        <v>180</v>
      </c>
      <c r="G93" s="17">
        <v>19</v>
      </c>
      <c r="H93" s="18">
        <f t="shared" si="5"/>
        <v>1900</v>
      </c>
      <c r="I93" s="18">
        <v>1900</v>
      </c>
      <c r="J93" s="18">
        <v>2000</v>
      </c>
      <c r="K93" s="22">
        <v>10100</v>
      </c>
      <c r="L93" s="22">
        <f t="shared" si="7"/>
        <v>11514000</v>
      </c>
      <c r="M93" s="22">
        <f t="shared" si="8"/>
        <v>20200000</v>
      </c>
      <c r="N93" s="38">
        <f t="shared" si="9"/>
        <v>31714000</v>
      </c>
      <c r="O93" s="38"/>
    </row>
    <row r="94" spans="1:15" s="19" customFormat="1" ht="20.25" customHeight="1">
      <c r="A94" s="16">
        <f t="shared" si="6"/>
        <v>76</v>
      </c>
      <c r="B94" s="20" t="s">
        <v>181</v>
      </c>
      <c r="C94" s="50">
        <v>1984</v>
      </c>
      <c r="D94" s="50"/>
      <c r="E94" s="50" t="s">
        <v>177</v>
      </c>
      <c r="F94" s="53" t="s">
        <v>172</v>
      </c>
      <c r="G94" s="17">
        <v>10</v>
      </c>
      <c r="H94" s="18">
        <f t="shared" si="5"/>
        <v>1000</v>
      </c>
      <c r="I94" s="18">
        <v>1000</v>
      </c>
      <c r="J94" s="18"/>
      <c r="K94" s="22">
        <v>10100</v>
      </c>
      <c r="L94" s="22">
        <f t="shared" si="7"/>
        <v>6060000</v>
      </c>
      <c r="M94" s="22">
        <f t="shared" si="8"/>
        <v>0</v>
      </c>
      <c r="N94" s="38">
        <f t="shared" si="9"/>
        <v>6060000</v>
      </c>
      <c r="O94" s="38"/>
    </row>
    <row r="95" spans="1:15" s="19" customFormat="1" ht="20.25" customHeight="1">
      <c r="A95" s="16">
        <f t="shared" si="6"/>
        <v>77</v>
      </c>
      <c r="B95" s="20" t="s">
        <v>182</v>
      </c>
      <c r="C95" s="50">
        <v>1978</v>
      </c>
      <c r="D95" s="50"/>
      <c r="E95" s="50" t="s">
        <v>177</v>
      </c>
      <c r="F95" s="51" t="s">
        <v>92</v>
      </c>
      <c r="G95" s="17">
        <v>15</v>
      </c>
      <c r="H95" s="18">
        <f t="shared" si="5"/>
        <v>1500</v>
      </c>
      <c r="I95" s="18">
        <v>1500</v>
      </c>
      <c r="J95" s="18"/>
      <c r="K95" s="22">
        <v>10100</v>
      </c>
      <c r="L95" s="22">
        <f t="shared" si="7"/>
        <v>9090000</v>
      </c>
      <c r="M95" s="22">
        <f t="shared" si="8"/>
        <v>0</v>
      </c>
      <c r="N95" s="38">
        <f t="shared" si="9"/>
        <v>9090000</v>
      </c>
      <c r="O95" s="38"/>
    </row>
    <row r="96" spans="1:15" s="19" customFormat="1" ht="20.25" customHeight="1">
      <c r="A96" s="16">
        <f t="shared" si="6"/>
        <v>78</v>
      </c>
      <c r="B96" s="20" t="s">
        <v>183</v>
      </c>
      <c r="C96" s="50">
        <v>1984</v>
      </c>
      <c r="D96" s="50"/>
      <c r="E96" s="50" t="s">
        <v>177</v>
      </c>
      <c r="F96" s="53" t="s">
        <v>184</v>
      </c>
      <c r="G96" s="17">
        <v>3</v>
      </c>
      <c r="H96" s="18">
        <f t="shared" si="5"/>
        <v>300</v>
      </c>
      <c r="I96" s="18">
        <v>300</v>
      </c>
      <c r="J96" s="18"/>
      <c r="K96" s="22">
        <v>10100</v>
      </c>
      <c r="L96" s="22">
        <f t="shared" si="7"/>
        <v>1818000</v>
      </c>
      <c r="M96" s="22">
        <f t="shared" si="8"/>
        <v>0</v>
      </c>
      <c r="N96" s="38">
        <f t="shared" si="9"/>
        <v>1818000</v>
      </c>
      <c r="O96" s="38"/>
    </row>
    <row r="97" spans="1:15" s="19" customFormat="1" ht="20.25" customHeight="1">
      <c r="A97" s="16">
        <f t="shared" si="6"/>
        <v>79</v>
      </c>
      <c r="B97" s="20" t="s">
        <v>185</v>
      </c>
      <c r="C97" s="50">
        <v>1988</v>
      </c>
      <c r="D97" s="50"/>
      <c r="E97" s="50" t="s">
        <v>177</v>
      </c>
      <c r="F97" s="53" t="s">
        <v>186</v>
      </c>
      <c r="G97" s="17">
        <v>1</v>
      </c>
      <c r="H97" s="18">
        <f t="shared" si="5"/>
        <v>100</v>
      </c>
      <c r="I97" s="18">
        <v>100</v>
      </c>
      <c r="J97" s="18"/>
      <c r="K97" s="22">
        <v>10100</v>
      </c>
      <c r="L97" s="22">
        <f t="shared" si="7"/>
        <v>606000</v>
      </c>
      <c r="M97" s="22">
        <f t="shared" si="8"/>
        <v>0</v>
      </c>
      <c r="N97" s="38">
        <f t="shared" si="9"/>
        <v>606000</v>
      </c>
      <c r="O97" s="38"/>
    </row>
    <row r="98" spans="1:15" s="19" customFormat="1" ht="20.25" customHeight="1">
      <c r="A98" s="16">
        <f t="shared" si="6"/>
        <v>80</v>
      </c>
      <c r="B98" s="20" t="s">
        <v>187</v>
      </c>
      <c r="C98" s="50">
        <v>1968</v>
      </c>
      <c r="D98" s="50"/>
      <c r="E98" s="50" t="s">
        <v>177</v>
      </c>
      <c r="F98" s="53" t="s">
        <v>188</v>
      </c>
      <c r="G98" s="17">
        <v>1</v>
      </c>
      <c r="H98" s="18">
        <f t="shared" si="5"/>
        <v>100</v>
      </c>
      <c r="I98" s="18">
        <v>100</v>
      </c>
      <c r="J98" s="18"/>
      <c r="K98" s="22">
        <v>10100</v>
      </c>
      <c r="L98" s="22">
        <f t="shared" si="7"/>
        <v>606000</v>
      </c>
      <c r="M98" s="22">
        <f t="shared" si="8"/>
        <v>0</v>
      </c>
      <c r="N98" s="38">
        <f t="shared" si="9"/>
        <v>606000</v>
      </c>
      <c r="O98" s="38"/>
    </row>
    <row r="99" spans="1:15" s="19" customFormat="1" ht="20.25" customHeight="1">
      <c r="A99" s="16">
        <f t="shared" si="6"/>
        <v>81</v>
      </c>
      <c r="B99" s="20" t="s">
        <v>189</v>
      </c>
      <c r="C99" s="50">
        <v>1967</v>
      </c>
      <c r="D99" s="50"/>
      <c r="E99" s="50" t="s">
        <v>190</v>
      </c>
      <c r="F99" s="53" t="s">
        <v>191</v>
      </c>
      <c r="G99" s="17">
        <v>1</v>
      </c>
      <c r="H99" s="18">
        <f t="shared" si="5"/>
        <v>100</v>
      </c>
      <c r="I99" s="18">
        <v>100</v>
      </c>
      <c r="J99" s="18"/>
      <c r="K99" s="22">
        <v>10100</v>
      </c>
      <c r="L99" s="22">
        <f t="shared" si="7"/>
        <v>606000</v>
      </c>
      <c r="M99" s="22">
        <f t="shared" si="8"/>
        <v>0</v>
      </c>
      <c r="N99" s="38">
        <f t="shared" si="9"/>
        <v>606000</v>
      </c>
      <c r="O99" s="38"/>
    </row>
    <row r="100" spans="1:15" s="19" customFormat="1" ht="20.25" customHeight="1">
      <c r="A100" s="16">
        <f t="shared" si="6"/>
        <v>82</v>
      </c>
      <c r="B100" s="20" t="s">
        <v>192</v>
      </c>
      <c r="C100" s="50">
        <v>1962</v>
      </c>
      <c r="D100" s="50"/>
      <c r="E100" s="50" t="s">
        <v>190</v>
      </c>
      <c r="F100" s="53" t="s">
        <v>193</v>
      </c>
      <c r="G100" s="17">
        <v>35</v>
      </c>
      <c r="H100" s="18">
        <f t="shared" si="5"/>
        <v>3500</v>
      </c>
      <c r="I100" s="18">
        <v>3500</v>
      </c>
      <c r="J100" s="18"/>
      <c r="K100" s="22">
        <v>10100</v>
      </c>
      <c r="L100" s="22">
        <f t="shared" si="7"/>
        <v>21210000</v>
      </c>
      <c r="M100" s="22">
        <f t="shared" si="8"/>
        <v>0</v>
      </c>
      <c r="N100" s="38">
        <f t="shared" si="9"/>
        <v>21210000</v>
      </c>
      <c r="O100" s="38"/>
    </row>
    <row r="101" spans="1:15" s="19" customFormat="1" ht="20.25" customHeight="1">
      <c r="A101" s="16">
        <f t="shared" si="6"/>
        <v>83</v>
      </c>
      <c r="B101" s="20" t="s">
        <v>194</v>
      </c>
      <c r="C101" s="50">
        <v>1959</v>
      </c>
      <c r="D101" s="50"/>
      <c r="E101" s="50" t="s">
        <v>190</v>
      </c>
      <c r="F101" s="53" t="s">
        <v>195</v>
      </c>
      <c r="G101" s="56">
        <v>37</v>
      </c>
      <c r="H101" s="18">
        <f t="shared" si="5"/>
        <v>3700</v>
      </c>
      <c r="I101" s="18">
        <v>3700</v>
      </c>
      <c r="J101" s="18"/>
      <c r="K101" s="22">
        <v>10100</v>
      </c>
      <c r="L101" s="22">
        <f t="shared" si="7"/>
        <v>22422000</v>
      </c>
      <c r="M101" s="22">
        <f t="shared" si="8"/>
        <v>0</v>
      </c>
      <c r="N101" s="38">
        <f t="shared" si="9"/>
        <v>22422000</v>
      </c>
      <c r="O101" s="38"/>
    </row>
    <row r="102" spans="1:15" s="19" customFormat="1" ht="20.25" customHeight="1">
      <c r="A102" s="16">
        <f t="shared" si="6"/>
        <v>84</v>
      </c>
      <c r="B102" s="20" t="s">
        <v>196</v>
      </c>
      <c r="C102" s="50">
        <v>1964</v>
      </c>
      <c r="D102" s="50"/>
      <c r="E102" s="50" t="s">
        <v>190</v>
      </c>
      <c r="F102" s="53" t="s">
        <v>197</v>
      </c>
      <c r="G102" s="17">
        <v>27</v>
      </c>
      <c r="H102" s="18">
        <f t="shared" si="5"/>
        <v>2700</v>
      </c>
      <c r="I102" s="18">
        <v>2700</v>
      </c>
      <c r="J102" s="18"/>
      <c r="K102" s="22">
        <v>10100</v>
      </c>
      <c r="L102" s="22">
        <f t="shared" si="7"/>
        <v>16362000</v>
      </c>
      <c r="M102" s="22">
        <f t="shared" si="8"/>
        <v>0</v>
      </c>
      <c r="N102" s="38">
        <f t="shared" si="9"/>
        <v>16362000</v>
      </c>
      <c r="O102" s="38"/>
    </row>
    <row r="103" spans="1:15" s="19" customFormat="1" ht="20.25" customHeight="1">
      <c r="A103" s="16">
        <f t="shared" si="6"/>
        <v>85</v>
      </c>
      <c r="B103" s="20" t="s">
        <v>198</v>
      </c>
      <c r="C103" s="50">
        <v>1965</v>
      </c>
      <c r="D103" s="50"/>
      <c r="E103" s="50" t="s">
        <v>190</v>
      </c>
      <c r="F103" s="53" t="s">
        <v>199</v>
      </c>
      <c r="G103" s="17">
        <v>32</v>
      </c>
      <c r="H103" s="18">
        <f t="shared" si="5"/>
        <v>3200</v>
      </c>
      <c r="I103" s="18">
        <v>3200</v>
      </c>
      <c r="J103" s="18"/>
      <c r="K103" s="22">
        <v>10100</v>
      </c>
      <c r="L103" s="22">
        <f t="shared" si="7"/>
        <v>19392000</v>
      </c>
      <c r="M103" s="22">
        <f t="shared" si="8"/>
        <v>0</v>
      </c>
      <c r="N103" s="38">
        <f t="shared" si="9"/>
        <v>19392000</v>
      </c>
      <c r="O103" s="38"/>
    </row>
    <row r="104" spans="1:15" s="19" customFormat="1" ht="20.25" customHeight="1">
      <c r="A104" s="16">
        <f t="shared" si="6"/>
        <v>86</v>
      </c>
      <c r="B104" s="20" t="s">
        <v>200</v>
      </c>
      <c r="C104" s="50">
        <v>1962</v>
      </c>
      <c r="D104" s="50"/>
      <c r="E104" s="50" t="s">
        <v>190</v>
      </c>
      <c r="F104" s="53" t="s">
        <v>201</v>
      </c>
      <c r="G104" s="17">
        <v>35</v>
      </c>
      <c r="H104" s="18">
        <f t="shared" si="5"/>
        <v>3500</v>
      </c>
      <c r="I104" s="18">
        <v>3500</v>
      </c>
      <c r="J104" s="18"/>
      <c r="K104" s="22">
        <v>10100</v>
      </c>
      <c r="L104" s="22">
        <f t="shared" si="7"/>
        <v>21210000</v>
      </c>
      <c r="M104" s="22">
        <f t="shared" si="8"/>
        <v>0</v>
      </c>
      <c r="N104" s="38">
        <f t="shared" si="9"/>
        <v>21210000</v>
      </c>
      <c r="O104" s="38"/>
    </row>
    <row r="105" spans="1:15" s="19" customFormat="1" ht="20.25" customHeight="1">
      <c r="A105" s="16">
        <f t="shared" si="6"/>
        <v>87</v>
      </c>
      <c r="B105" s="20" t="s">
        <v>202</v>
      </c>
      <c r="C105" s="50">
        <v>1962</v>
      </c>
      <c r="D105" s="50"/>
      <c r="E105" s="50" t="s">
        <v>190</v>
      </c>
      <c r="F105" s="53" t="s">
        <v>203</v>
      </c>
      <c r="G105" s="17">
        <v>31</v>
      </c>
      <c r="H105" s="18">
        <f t="shared" si="5"/>
        <v>3100</v>
      </c>
      <c r="I105" s="18">
        <v>3100</v>
      </c>
      <c r="J105" s="18"/>
      <c r="K105" s="22">
        <v>10100</v>
      </c>
      <c r="L105" s="22">
        <f t="shared" si="7"/>
        <v>18786000</v>
      </c>
      <c r="M105" s="22">
        <f t="shared" si="8"/>
        <v>0</v>
      </c>
      <c r="N105" s="38">
        <f t="shared" si="9"/>
        <v>18786000</v>
      </c>
      <c r="O105" s="38"/>
    </row>
    <row r="106" spans="1:15" s="19" customFormat="1" ht="20.25" customHeight="1">
      <c r="A106" s="16">
        <f t="shared" si="6"/>
        <v>88</v>
      </c>
      <c r="B106" s="20" t="s">
        <v>204</v>
      </c>
      <c r="C106" s="50">
        <v>1987</v>
      </c>
      <c r="D106" s="50"/>
      <c r="E106" s="50" t="s">
        <v>190</v>
      </c>
      <c r="F106" s="53" t="s">
        <v>205</v>
      </c>
      <c r="G106" s="17">
        <v>4</v>
      </c>
      <c r="H106" s="18">
        <f t="shared" si="5"/>
        <v>400</v>
      </c>
      <c r="I106" s="18">
        <v>400</v>
      </c>
      <c r="J106" s="18"/>
      <c r="K106" s="22">
        <v>10100</v>
      </c>
      <c r="L106" s="22">
        <f t="shared" si="7"/>
        <v>2424000</v>
      </c>
      <c r="M106" s="22">
        <f t="shared" si="8"/>
        <v>0</v>
      </c>
      <c r="N106" s="38">
        <f t="shared" si="9"/>
        <v>2424000</v>
      </c>
      <c r="O106" s="38"/>
    </row>
    <row r="107" spans="1:15" s="19" customFormat="1" ht="20.25" customHeight="1">
      <c r="A107" s="16">
        <f t="shared" si="6"/>
        <v>89</v>
      </c>
      <c r="B107" s="20" t="s">
        <v>206</v>
      </c>
      <c r="C107" s="50">
        <v>1967</v>
      </c>
      <c r="D107" s="50"/>
      <c r="E107" s="50" t="s">
        <v>190</v>
      </c>
      <c r="F107" s="53" t="s">
        <v>110</v>
      </c>
      <c r="G107" s="17">
        <v>17</v>
      </c>
      <c r="H107" s="18">
        <f t="shared" si="5"/>
        <v>1700</v>
      </c>
      <c r="I107" s="18">
        <v>1700</v>
      </c>
      <c r="J107" s="18"/>
      <c r="K107" s="22">
        <v>10100</v>
      </c>
      <c r="L107" s="22">
        <f t="shared" si="7"/>
        <v>10302000</v>
      </c>
      <c r="M107" s="22">
        <f t="shared" si="8"/>
        <v>0</v>
      </c>
      <c r="N107" s="38">
        <f t="shared" si="9"/>
        <v>10302000</v>
      </c>
      <c r="O107" s="38"/>
    </row>
    <row r="108" spans="1:15" s="19" customFormat="1" ht="20.25" customHeight="1">
      <c r="A108" s="16">
        <f t="shared" si="6"/>
        <v>90</v>
      </c>
      <c r="B108" s="20" t="s">
        <v>207</v>
      </c>
      <c r="C108" s="50">
        <v>1957</v>
      </c>
      <c r="D108" s="50"/>
      <c r="E108" s="50" t="s">
        <v>190</v>
      </c>
      <c r="F108" s="53" t="s">
        <v>208</v>
      </c>
      <c r="G108" s="17">
        <v>35</v>
      </c>
      <c r="H108" s="18">
        <f t="shared" si="5"/>
        <v>3500</v>
      </c>
      <c r="I108" s="18">
        <v>3500</v>
      </c>
      <c r="J108" s="18"/>
      <c r="K108" s="22">
        <v>10100</v>
      </c>
      <c r="L108" s="22">
        <f t="shared" si="7"/>
        <v>21210000</v>
      </c>
      <c r="M108" s="22">
        <f t="shared" si="8"/>
        <v>0</v>
      </c>
      <c r="N108" s="38">
        <f t="shared" si="9"/>
        <v>21210000</v>
      </c>
      <c r="O108" s="38"/>
    </row>
    <row r="109" spans="1:15" s="19" customFormat="1" ht="20.25" customHeight="1">
      <c r="A109" s="16">
        <f t="shared" si="6"/>
        <v>91</v>
      </c>
      <c r="B109" s="20" t="s">
        <v>209</v>
      </c>
      <c r="C109" s="50">
        <v>1966</v>
      </c>
      <c r="D109" s="50"/>
      <c r="E109" s="50" t="s">
        <v>190</v>
      </c>
      <c r="F109" s="53" t="s">
        <v>210</v>
      </c>
      <c r="G109" s="17">
        <v>30</v>
      </c>
      <c r="H109" s="18">
        <f t="shared" si="5"/>
        <v>3000</v>
      </c>
      <c r="I109" s="18">
        <v>3000</v>
      </c>
      <c r="J109" s="18"/>
      <c r="K109" s="22">
        <v>10100</v>
      </c>
      <c r="L109" s="22">
        <f t="shared" si="7"/>
        <v>18180000</v>
      </c>
      <c r="M109" s="22">
        <f t="shared" si="8"/>
        <v>0</v>
      </c>
      <c r="N109" s="38">
        <f t="shared" si="9"/>
        <v>18180000</v>
      </c>
      <c r="O109" s="38"/>
    </row>
    <row r="110" spans="1:15" s="19" customFormat="1" ht="20.25" customHeight="1">
      <c r="A110" s="16">
        <f t="shared" si="6"/>
        <v>92</v>
      </c>
      <c r="B110" s="20" t="s">
        <v>211</v>
      </c>
      <c r="C110" s="50">
        <v>1965</v>
      </c>
      <c r="D110" s="50"/>
      <c r="E110" s="50" t="s">
        <v>190</v>
      </c>
      <c r="F110" s="53" t="s">
        <v>199</v>
      </c>
      <c r="G110" s="17">
        <v>32</v>
      </c>
      <c r="H110" s="18">
        <f t="shared" si="5"/>
        <v>3200</v>
      </c>
      <c r="I110" s="18">
        <v>3200</v>
      </c>
      <c r="J110" s="18"/>
      <c r="K110" s="22">
        <v>10100</v>
      </c>
      <c r="L110" s="22">
        <f t="shared" si="7"/>
        <v>19392000</v>
      </c>
      <c r="M110" s="22">
        <f t="shared" si="8"/>
        <v>0</v>
      </c>
      <c r="N110" s="38">
        <f t="shared" si="9"/>
        <v>19392000</v>
      </c>
      <c r="O110" s="38"/>
    </row>
    <row r="111" spans="1:15" s="19" customFormat="1" ht="20.25" customHeight="1">
      <c r="A111" s="16">
        <f t="shared" si="6"/>
        <v>93</v>
      </c>
      <c r="B111" s="20" t="s">
        <v>212</v>
      </c>
      <c r="C111" s="50">
        <v>1985</v>
      </c>
      <c r="D111" s="50"/>
      <c r="E111" s="50" t="s">
        <v>190</v>
      </c>
      <c r="F111" s="53" t="s">
        <v>112</v>
      </c>
      <c r="G111" s="17">
        <v>7</v>
      </c>
      <c r="H111" s="18">
        <f t="shared" si="5"/>
        <v>700</v>
      </c>
      <c r="I111" s="18">
        <v>700</v>
      </c>
      <c r="J111" s="18"/>
      <c r="K111" s="22">
        <v>10100</v>
      </c>
      <c r="L111" s="22">
        <f t="shared" si="7"/>
        <v>4242000</v>
      </c>
      <c r="M111" s="22">
        <f t="shared" si="8"/>
        <v>0</v>
      </c>
      <c r="N111" s="38">
        <f t="shared" si="9"/>
        <v>4242000</v>
      </c>
      <c r="O111" s="38"/>
    </row>
    <row r="112" spans="1:15" s="19" customFormat="1" ht="20.25" customHeight="1">
      <c r="A112" s="16">
        <f t="shared" si="6"/>
        <v>94</v>
      </c>
      <c r="B112" s="20" t="s">
        <v>213</v>
      </c>
      <c r="C112" s="50">
        <v>1985</v>
      </c>
      <c r="D112" s="50"/>
      <c r="E112" s="50" t="s">
        <v>190</v>
      </c>
      <c r="F112" s="53" t="s">
        <v>214</v>
      </c>
      <c r="G112" s="17">
        <v>3</v>
      </c>
      <c r="H112" s="18">
        <f t="shared" si="5"/>
        <v>300</v>
      </c>
      <c r="I112" s="18">
        <v>300</v>
      </c>
      <c r="J112" s="18"/>
      <c r="K112" s="22">
        <v>10100</v>
      </c>
      <c r="L112" s="22">
        <f t="shared" si="7"/>
        <v>1818000</v>
      </c>
      <c r="M112" s="22">
        <f t="shared" si="8"/>
        <v>0</v>
      </c>
      <c r="N112" s="38">
        <f t="shared" si="9"/>
        <v>1818000</v>
      </c>
      <c r="O112" s="38"/>
    </row>
    <row r="113" spans="1:15" s="19" customFormat="1" ht="20.25" customHeight="1">
      <c r="A113" s="16">
        <f t="shared" si="6"/>
        <v>95</v>
      </c>
      <c r="B113" s="49" t="s">
        <v>215</v>
      </c>
      <c r="C113" s="50">
        <v>1960</v>
      </c>
      <c r="D113" s="50"/>
      <c r="E113" s="50" t="s">
        <v>190</v>
      </c>
      <c r="F113" s="53" t="s">
        <v>101</v>
      </c>
      <c r="G113" s="17">
        <v>33</v>
      </c>
      <c r="H113" s="18">
        <f t="shared" si="5"/>
        <v>3300</v>
      </c>
      <c r="I113" s="18">
        <v>3300</v>
      </c>
      <c r="J113" s="18">
        <v>1000</v>
      </c>
      <c r="K113" s="22">
        <v>10100</v>
      </c>
      <c r="L113" s="22">
        <f t="shared" si="7"/>
        <v>19998000</v>
      </c>
      <c r="M113" s="22">
        <f t="shared" si="8"/>
        <v>10100000</v>
      </c>
      <c r="N113" s="38">
        <f t="shared" si="9"/>
        <v>30098000</v>
      </c>
      <c r="O113" s="38"/>
    </row>
    <row r="114" spans="1:15" s="19" customFormat="1" ht="20.25" customHeight="1">
      <c r="A114" s="16">
        <f t="shared" si="6"/>
        <v>96</v>
      </c>
      <c r="B114" s="20" t="s">
        <v>216</v>
      </c>
      <c r="C114" s="50">
        <v>1975</v>
      </c>
      <c r="D114" s="50"/>
      <c r="E114" s="50" t="s">
        <v>190</v>
      </c>
      <c r="F114" s="53" t="s">
        <v>214</v>
      </c>
      <c r="G114" s="56">
        <v>3</v>
      </c>
      <c r="H114" s="18">
        <f t="shared" si="5"/>
        <v>300</v>
      </c>
      <c r="I114" s="18">
        <v>300</v>
      </c>
      <c r="J114" s="18"/>
      <c r="K114" s="22">
        <v>10100</v>
      </c>
      <c r="L114" s="22">
        <f t="shared" si="7"/>
        <v>1818000</v>
      </c>
      <c r="M114" s="22">
        <f t="shared" si="8"/>
        <v>0</v>
      </c>
      <c r="N114" s="38">
        <f t="shared" si="9"/>
        <v>1818000</v>
      </c>
      <c r="O114" s="38"/>
    </row>
    <row r="115" spans="1:15" s="19" customFormat="1" ht="20.25" customHeight="1">
      <c r="A115" s="16">
        <f t="shared" si="6"/>
        <v>97</v>
      </c>
      <c r="B115" s="49" t="s">
        <v>217</v>
      </c>
      <c r="C115" s="50">
        <v>1992</v>
      </c>
      <c r="D115" s="50"/>
      <c r="E115" s="50" t="s">
        <v>190</v>
      </c>
      <c r="F115" s="53" t="s">
        <v>60</v>
      </c>
      <c r="G115" s="56">
        <v>1</v>
      </c>
      <c r="H115" s="18">
        <f t="shared" si="5"/>
        <v>100</v>
      </c>
      <c r="I115" s="18">
        <v>100</v>
      </c>
      <c r="J115" s="18"/>
      <c r="K115" s="22">
        <v>10100</v>
      </c>
      <c r="L115" s="22">
        <f t="shared" si="7"/>
        <v>606000</v>
      </c>
      <c r="M115" s="22">
        <f t="shared" si="8"/>
        <v>0</v>
      </c>
      <c r="N115" s="38">
        <f t="shared" si="9"/>
        <v>606000</v>
      </c>
      <c r="O115" s="38"/>
    </row>
    <row r="116" spans="1:15" s="19" customFormat="1" ht="20.25" customHeight="1">
      <c r="A116" s="16"/>
      <c r="B116" s="22"/>
      <c r="C116" s="57"/>
      <c r="D116" s="23"/>
      <c r="E116" s="57"/>
      <c r="F116" s="57"/>
      <c r="G116" s="55">
        <f>SUM(G19:G115)</f>
        <v>1184</v>
      </c>
      <c r="H116" s="56">
        <f>SUM(H19:H115)</f>
        <v>118400</v>
      </c>
      <c r="I116" s="58">
        <f>SUM(I19:I115)</f>
        <v>117400</v>
      </c>
      <c r="J116" s="58">
        <f>SUM(J19:J115)</f>
        <v>72200</v>
      </c>
      <c r="K116" s="38"/>
      <c r="L116" s="58">
        <f>SUM(L19:L115)</f>
        <v>711444000</v>
      </c>
      <c r="M116" s="58">
        <f>SUM(M19:M115)</f>
        <v>729220000</v>
      </c>
      <c r="N116" s="58">
        <f>SUM(N19:N115)</f>
        <v>1440664000</v>
      </c>
      <c r="O116" s="38"/>
    </row>
    <row r="117" spans="1:10" s="26" customFormat="1" ht="13.5" customHeight="1">
      <c r="A117" s="24"/>
      <c r="B117" s="24"/>
      <c r="C117" s="25"/>
      <c r="D117" s="25"/>
      <c r="E117" s="25"/>
      <c r="G117" s="37"/>
      <c r="H117" s="37"/>
      <c r="I117" s="27"/>
      <c r="J117" s="27"/>
    </row>
    <row r="118" spans="1:15" s="26" customFormat="1" ht="102" customHeight="1" hidden="1">
      <c r="A118" s="378" t="s">
        <v>248</v>
      </c>
      <c r="B118" s="378"/>
      <c r="C118" s="378"/>
      <c r="D118" s="378"/>
      <c r="E118" s="378"/>
      <c r="F118" s="378"/>
      <c r="G118" s="378"/>
      <c r="H118" s="378"/>
      <c r="I118" s="378"/>
      <c r="J118" s="378"/>
      <c r="K118" s="378"/>
      <c r="L118" s="378"/>
      <c r="M118" s="378"/>
      <c r="N118" s="378"/>
      <c r="O118" s="378"/>
    </row>
    <row r="119" spans="1:15" s="26" customFormat="1" ht="54" customHeight="1" hidden="1">
      <c r="A119" s="362" t="s">
        <v>245</v>
      </c>
      <c r="B119" s="362"/>
      <c r="C119" s="362"/>
      <c r="D119" s="362"/>
      <c r="E119" s="362"/>
      <c r="F119" s="362"/>
      <c r="G119" s="362"/>
      <c r="H119" s="362"/>
      <c r="I119" s="362"/>
      <c r="J119" s="362"/>
      <c r="K119" s="362"/>
      <c r="L119" s="362"/>
      <c r="M119" s="362"/>
      <c r="N119" s="362"/>
      <c r="O119" s="362"/>
    </row>
    <row r="120" spans="1:15" s="26" customFormat="1" ht="34.5" customHeight="1" hidden="1">
      <c r="A120" s="361" t="s">
        <v>244</v>
      </c>
      <c r="B120" s="361"/>
      <c r="C120" s="361"/>
      <c r="D120" s="361"/>
      <c r="E120" s="361"/>
      <c r="F120" s="361"/>
      <c r="G120" s="361"/>
      <c r="H120" s="361"/>
      <c r="I120" s="361"/>
      <c r="J120" s="361"/>
      <c r="K120" s="361"/>
      <c r="L120" s="361"/>
      <c r="M120" s="361"/>
      <c r="N120" s="361"/>
      <c r="O120" s="361"/>
    </row>
    <row r="121" spans="1:15" s="26" customFormat="1" ht="36.75" customHeight="1" hidden="1">
      <c r="A121" s="361" t="s">
        <v>243</v>
      </c>
      <c r="B121" s="361"/>
      <c r="C121" s="361"/>
      <c r="D121" s="361"/>
      <c r="E121" s="361"/>
      <c r="F121" s="361"/>
      <c r="G121" s="361"/>
      <c r="H121" s="361"/>
      <c r="I121" s="361"/>
      <c r="J121" s="361"/>
      <c r="K121" s="361"/>
      <c r="L121" s="361"/>
      <c r="M121" s="361"/>
      <c r="N121" s="361"/>
      <c r="O121" s="361"/>
    </row>
    <row r="122" spans="1:15" s="8" customFormat="1" ht="9" customHeight="1" hidden="1">
      <c r="A122" s="28"/>
      <c r="B122" s="363"/>
      <c r="C122" s="363"/>
      <c r="D122" s="363"/>
      <c r="E122" s="364"/>
      <c r="F122" s="364"/>
      <c r="L122" s="360"/>
      <c r="M122" s="360"/>
      <c r="N122" s="360"/>
      <c r="O122" s="360"/>
    </row>
    <row r="123" spans="1:15" s="8" customFormat="1" ht="21.75" customHeight="1" hidden="1">
      <c r="A123" s="28"/>
      <c r="B123" s="379" t="s">
        <v>240</v>
      </c>
      <c r="C123" s="379"/>
      <c r="D123" s="379"/>
      <c r="E123" s="29"/>
      <c r="L123" s="360" t="s">
        <v>218</v>
      </c>
      <c r="M123" s="360"/>
      <c r="N123" s="360"/>
      <c r="O123" s="360"/>
    </row>
    <row r="124" spans="1:15" s="8" customFormat="1" ht="21.75" customHeight="1" hidden="1">
      <c r="A124" s="28"/>
      <c r="B124" s="48" t="s">
        <v>247</v>
      </c>
      <c r="C124" s="47"/>
      <c r="D124" s="47"/>
      <c r="E124" s="29"/>
      <c r="L124" s="43"/>
      <c r="M124" s="43"/>
      <c r="N124" s="43"/>
      <c r="O124" s="43"/>
    </row>
    <row r="125" spans="2:5" ht="17.25" customHeight="1" hidden="1">
      <c r="B125" s="48" t="s">
        <v>241</v>
      </c>
      <c r="C125" s="29"/>
      <c r="D125" s="29"/>
      <c r="E125" s="29"/>
    </row>
    <row r="126" ht="17.25" customHeight="1" hidden="1">
      <c r="B126" s="48" t="s">
        <v>246</v>
      </c>
    </row>
    <row r="127" ht="17.25" customHeight="1" hidden="1">
      <c r="B127" s="48" t="s">
        <v>242</v>
      </c>
    </row>
    <row r="128" ht="20.25" customHeight="1" hidden="1"/>
    <row r="130" spans="1:10" s="8" customFormat="1" ht="20.25" customHeight="1">
      <c r="A130" s="28"/>
      <c r="B130" s="33"/>
      <c r="C130" s="9"/>
      <c r="D130" s="9"/>
      <c r="E130" s="9"/>
      <c r="F130" s="34"/>
      <c r="G130" s="34"/>
      <c r="H130" s="34"/>
      <c r="I130" s="35"/>
      <c r="J130" s="35"/>
    </row>
    <row r="131" ht="20.25" customHeight="1">
      <c r="B131" s="36"/>
    </row>
  </sheetData>
  <sheetProtection/>
  <mergeCells count="36">
    <mergeCell ref="A118:O118"/>
    <mergeCell ref="B123:D123"/>
    <mergeCell ref="K16:K17"/>
    <mergeCell ref="L1:O1"/>
    <mergeCell ref="L2:O2"/>
    <mergeCell ref="L122:O122"/>
    <mergeCell ref="M16:M17"/>
    <mergeCell ref="N16:N17"/>
    <mergeCell ref="O16:O17"/>
    <mergeCell ref="A6:O6"/>
    <mergeCell ref="A1:J1"/>
    <mergeCell ref="A2:J2"/>
    <mergeCell ref="A16:A17"/>
    <mergeCell ref="B16:B17"/>
    <mergeCell ref="C16:D16"/>
    <mergeCell ref="E16:E17"/>
    <mergeCell ref="A9:O9"/>
    <mergeCell ref="F16:F17"/>
    <mergeCell ref="G16:G17"/>
    <mergeCell ref="J16:J17"/>
    <mergeCell ref="A14:O14"/>
    <mergeCell ref="L16:L17"/>
    <mergeCell ref="A4:J4"/>
    <mergeCell ref="L4:O4"/>
    <mergeCell ref="A10:O10"/>
    <mergeCell ref="A12:O12"/>
    <mergeCell ref="A11:O11"/>
    <mergeCell ref="H16:H17"/>
    <mergeCell ref="I16:I17"/>
    <mergeCell ref="A13:O13"/>
    <mergeCell ref="L123:O123"/>
    <mergeCell ref="A121:O121"/>
    <mergeCell ref="A120:O120"/>
    <mergeCell ref="A119:O119"/>
    <mergeCell ref="B122:D122"/>
    <mergeCell ref="E122:F122"/>
  </mergeCells>
  <printOptions/>
  <pageMargins left="1.06" right="0.56" top="0.53" bottom="0.26" header="0.38" footer="0.1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124"/>
  <sheetViews>
    <sheetView zoomScalePageLayoutView="0" workbookViewId="0" topLeftCell="A95">
      <selection activeCell="M76" sqref="M76"/>
    </sheetView>
  </sheetViews>
  <sheetFormatPr defaultColWidth="9.140625" defaultRowHeight="20.25" customHeight="1"/>
  <cols>
    <col min="1" max="1" width="5.00390625" style="30" customWidth="1"/>
    <col min="2" max="2" width="24.140625" style="31" customWidth="1"/>
    <col min="3" max="3" width="6.00390625" style="10" hidden="1" customWidth="1"/>
    <col min="4" max="4" width="6.57421875" style="10" hidden="1" customWidth="1"/>
    <col min="5" max="5" width="25.421875" style="10" hidden="1" customWidth="1"/>
    <col min="6" max="6" width="16.421875" style="10" hidden="1" customWidth="1"/>
    <col min="7" max="7" width="12.7109375" style="11" hidden="1" customWidth="1"/>
    <col min="8" max="8" width="0.2890625" style="32" hidden="1" customWidth="1"/>
    <col min="9" max="9" width="8.57421875" style="32" customWidth="1"/>
    <col min="10" max="10" width="8.8515625" style="31" hidden="1" customWidth="1"/>
    <col min="11" max="11" width="13.140625" style="31" customWidth="1"/>
    <col min="12" max="12" width="8.140625" style="31" customWidth="1"/>
    <col min="13" max="13" width="12.8515625" style="31" customWidth="1"/>
    <col min="14" max="14" width="8.57421875" style="31" customWidth="1"/>
    <col min="15" max="15" width="12.8515625" style="31" customWidth="1"/>
    <col min="16" max="16" width="10.28125" style="31" customWidth="1"/>
    <col min="17" max="17" width="13.8515625" style="31" customWidth="1"/>
    <col min="18" max="18" width="15.421875" style="31" hidden="1" customWidth="1"/>
    <col min="19" max="19" width="53.421875" style="31" customWidth="1"/>
    <col min="20" max="20" width="16.00390625" style="31" customWidth="1"/>
    <col min="21" max="21" width="12.8515625" style="31" customWidth="1"/>
    <col min="22" max="22" width="16.7109375" style="31" customWidth="1"/>
    <col min="23" max="23" width="10.140625" style="31" customWidth="1"/>
    <col min="24" max="16384" width="9.140625" style="31" customWidth="1"/>
  </cols>
  <sheetData>
    <row r="1" spans="1:22" s="1" customFormat="1" ht="27.75" customHeight="1">
      <c r="A1" s="372" t="s">
        <v>0</v>
      </c>
      <c r="B1" s="372"/>
      <c r="C1" s="372"/>
      <c r="D1" s="372"/>
      <c r="E1" s="372"/>
      <c r="F1" s="372"/>
      <c r="G1" s="372"/>
      <c r="H1" s="372"/>
      <c r="I1" s="372"/>
      <c r="J1" s="372"/>
      <c r="S1" s="380" t="s">
        <v>1</v>
      </c>
      <c r="T1" s="380"/>
      <c r="U1" s="380"/>
      <c r="V1" s="380"/>
    </row>
    <row r="2" spans="1:22" s="1" customFormat="1" ht="20.25" customHeight="1">
      <c r="A2" s="66" t="s">
        <v>223</v>
      </c>
      <c r="B2" s="66"/>
      <c r="C2" s="66"/>
      <c r="D2" s="66"/>
      <c r="E2" s="66"/>
      <c r="F2" s="66"/>
      <c r="G2" s="66"/>
      <c r="H2" s="66"/>
      <c r="I2" s="66"/>
      <c r="S2" s="381" t="s">
        <v>2</v>
      </c>
      <c r="T2" s="381"/>
      <c r="U2" s="381"/>
      <c r="V2" s="381"/>
    </row>
    <row r="3" spans="1:9" s="1" customFormat="1" ht="15" customHeight="1">
      <c r="A3" s="2"/>
      <c r="B3" s="3"/>
      <c r="C3" s="4"/>
      <c r="D3" s="4"/>
      <c r="E3" s="3"/>
      <c r="F3" s="4"/>
      <c r="G3" s="5"/>
      <c r="H3" s="6"/>
      <c r="I3" s="6"/>
    </row>
    <row r="4" spans="1:23" s="1" customFormat="1" ht="21" customHeight="1">
      <c r="A4" s="367" t="s">
        <v>261</v>
      </c>
      <c r="B4" s="367"/>
      <c r="C4" s="367"/>
      <c r="D4" s="367"/>
      <c r="E4" s="367"/>
      <c r="F4" s="367"/>
      <c r="G4" s="367"/>
      <c r="H4" s="367"/>
      <c r="I4" s="367"/>
      <c r="S4" s="46"/>
      <c r="T4" s="368" t="s">
        <v>262</v>
      </c>
      <c r="U4" s="368"/>
      <c r="V4" s="368"/>
      <c r="W4" s="368"/>
    </row>
    <row r="5" spans="1:19" s="1" customFormat="1" ht="18.75" customHeight="1">
      <c r="A5" s="45"/>
      <c r="B5" s="45"/>
      <c r="C5" s="45"/>
      <c r="D5" s="45"/>
      <c r="E5" s="45"/>
      <c r="F5" s="45"/>
      <c r="G5" s="45"/>
      <c r="H5" s="45"/>
      <c r="I5" s="45"/>
      <c r="K5" s="46"/>
      <c r="L5" s="46"/>
      <c r="M5" s="46"/>
      <c r="N5" s="46"/>
      <c r="O5" s="46"/>
      <c r="P5" s="46"/>
      <c r="Q5" s="46"/>
      <c r="R5" s="46"/>
      <c r="S5" s="46"/>
    </row>
    <row r="6" spans="1:23" s="7" customFormat="1" ht="41.25" customHeight="1">
      <c r="A6" s="382" t="s">
        <v>295</v>
      </c>
      <c r="B6" s="382"/>
      <c r="C6" s="382"/>
      <c r="D6" s="382"/>
      <c r="E6" s="382"/>
      <c r="F6" s="382"/>
      <c r="G6" s="382"/>
      <c r="H6" s="382"/>
      <c r="I6" s="382"/>
      <c r="J6" s="382"/>
      <c r="K6" s="382"/>
      <c r="L6" s="382"/>
      <c r="M6" s="382"/>
      <c r="N6" s="382"/>
      <c r="O6" s="382"/>
      <c r="P6" s="382"/>
      <c r="Q6" s="382"/>
      <c r="R6" s="382"/>
      <c r="S6" s="382"/>
      <c r="T6" s="382"/>
      <c r="U6" s="382"/>
      <c r="V6" s="382"/>
      <c r="W6" s="382"/>
    </row>
    <row r="7" spans="1:23" s="7" customFormat="1" ht="15" customHeight="1">
      <c r="A7" s="382"/>
      <c r="B7" s="382"/>
      <c r="C7" s="382"/>
      <c r="D7" s="382"/>
      <c r="E7" s="382"/>
      <c r="F7" s="382"/>
      <c r="G7" s="382"/>
      <c r="H7" s="382"/>
      <c r="I7" s="382"/>
      <c r="J7" s="382"/>
      <c r="K7" s="382"/>
      <c r="L7" s="382"/>
      <c r="M7" s="382"/>
      <c r="N7" s="382"/>
      <c r="O7" s="382"/>
      <c r="P7" s="382"/>
      <c r="Q7" s="382"/>
      <c r="R7" s="382"/>
      <c r="S7" s="382"/>
      <c r="T7" s="382"/>
      <c r="U7" s="382"/>
      <c r="V7" s="382"/>
      <c r="W7" s="382"/>
    </row>
    <row r="8" spans="1:19" s="7" customFormat="1" ht="12.75" customHeight="1">
      <c r="A8" s="42"/>
      <c r="B8" s="42"/>
      <c r="C8" s="42"/>
      <c r="D8" s="42"/>
      <c r="E8" s="42"/>
      <c r="F8" s="42"/>
      <c r="G8" s="42"/>
      <c r="H8" s="42"/>
      <c r="I8" s="42"/>
      <c r="J8" s="42"/>
      <c r="K8" s="42"/>
      <c r="L8" s="42"/>
      <c r="M8" s="42"/>
      <c r="N8" s="42"/>
      <c r="O8" s="42"/>
      <c r="P8" s="42"/>
      <c r="Q8" s="42"/>
      <c r="R8" s="42"/>
      <c r="S8" s="42"/>
    </row>
    <row r="9" spans="1:19" s="7" customFormat="1" ht="61.5" customHeight="1" hidden="1">
      <c r="A9" s="371" t="s">
        <v>225</v>
      </c>
      <c r="B9" s="371"/>
      <c r="C9" s="371"/>
      <c r="D9" s="371"/>
      <c r="E9" s="371"/>
      <c r="F9" s="371"/>
      <c r="G9" s="371"/>
      <c r="H9" s="371"/>
      <c r="I9" s="371"/>
      <c r="J9" s="371"/>
      <c r="K9" s="371"/>
      <c r="L9" s="371"/>
      <c r="M9" s="371"/>
      <c r="N9" s="371"/>
      <c r="O9" s="371"/>
      <c r="P9" s="371"/>
      <c r="Q9" s="371"/>
      <c r="R9" s="371"/>
      <c r="S9" s="64"/>
    </row>
    <row r="10" spans="1:19" s="7" customFormat="1" ht="63" customHeight="1" hidden="1">
      <c r="A10" s="369" t="s">
        <v>226</v>
      </c>
      <c r="B10" s="369"/>
      <c r="C10" s="369"/>
      <c r="D10" s="369"/>
      <c r="E10" s="369"/>
      <c r="F10" s="369"/>
      <c r="G10" s="369"/>
      <c r="H10" s="369"/>
      <c r="I10" s="369"/>
      <c r="J10" s="369"/>
      <c r="K10" s="369"/>
      <c r="L10" s="369"/>
      <c r="M10" s="369"/>
      <c r="N10" s="369"/>
      <c r="O10" s="369"/>
      <c r="P10" s="369"/>
      <c r="Q10" s="369"/>
      <c r="R10" s="369"/>
      <c r="S10" s="62"/>
    </row>
    <row r="11" spans="1:19" s="7" customFormat="1" ht="51" customHeight="1" hidden="1">
      <c r="A11" s="370" t="s">
        <v>227</v>
      </c>
      <c r="B11" s="370"/>
      <c r="C11" s="370"/>
      <c r="D11" s="370"/>
      <c r="E11" s="370"/>
      <c r="F11" s="370"/>
      <c r="G11" s="370"/>
      <c r="H11" s="370"/>
      <c r="I11" s="370"/>
      <c r="J11" s="370"/>
      <c r="K11" s="370"/>
      <c r="L11" s="370"/>
      <c r="M11" s="370"/>
      <c r="N11" s="370"/>
      <c r="O11" s="370"/>
      <c r="P11" s="370"/>
      <c r="Q11" s="370"/>
      <c r="R11" s="370"/>
      <c r="S11" s="63"/>
    </row>
    <row r="12" spans="1:19" s="7" customFormat="1" ht="63" customHeight="1" hidden="1">
      <c r="A12" s="370" t="s">
        <v>229</v>
      </c>
      <c r="B12" s="370"/>
      <c r="C12" s="370"/>
      <c r="D12" s="370"/>
      <c r="E12" s="370"/>
      <c r="F12" s="370"/>
      <c r="G12" s="370"/>
      <c r="H12" s="370"/>
      <c r="I12" s="370"/>
      <c r="J12" s="370"/>
      <c r="K12" s="370"/>
      <c r="L12" s="370"/>
      <c r="M12" s="370"/>
      <c r="N12" s="370"/>
      <c r="O12" s="370"/>
      <c r="P12" s="370"/>
      <c r="Q12" s="370"/>
      <c r="R12" s="370"/>
      <c r="S12" s="63"/>
    </row>
    <row r="13" spans="1:19" s="7" customFormat="1" ht="53.25" customHeight="1" hidden="1">
      <c r="A13" s="371" t="s">
        <v>228</v>
      </c>
      <c r="B13" s="371"/>
      <c r="C13" s="371"/>
      <c r="D13" s="371"/>
      <c r="E13" s="371"/>
      <c r="F13" s="371"/>
      <c r="G13" s="371"/>
      <c r="H13" s="371"/>
      <c r="I13" s="371"/>
      <c r="J13" s="371"/>
      <c r="K13" s="371"/>
      <c r="L13" s="371"/>
      <c r="M13" s="371"/>
      <c r="N13" s="371"/>
      <c r="O13" s="371"/>
      <c r="P13" s="371"/>
      <c r="Q13" s="371"/>
      <c r="R13" s="371"/>
      <c r="S13" s="64"/>
    </row>
    <row r="14" spans="1:19" s="7" customFormat="1" ht="57.75" customHeight="1" hidden="1">
      <c r="A14" s="365" t="s">
        <v>239</v>
      </c>
      <c r="B14" s="365"/>
      <c r="C14" s="365"/>
      <c r="D14" s="365"/>
      <c r="E14" s="365"/>
      <c r="F14" s="365"/>
      <c r="G14" s="365"/>
      <c r="H14" s="365"/>
      <c r="I14" s="365"/>
      <c r="J14" s="365"/>
      <c r="K14" s="365"/>
      <c r="L14" s="365"/>
      <c r="M14" s="365"/>
      <c r="N14" s="365"/>
      <c r="O14" s="365"/>
      <c r="P14" s="365"/>
      <c r="Q14" s="365"/>
      <c r="R14" s="365"/>
      <c r="S14" s="61"/>
    </row>
    <row r="15" spans="1:9" s="8" customFormat="1" ht="12" customHeight="1" hidden="1">
      <c r="A15" s="44"/>
      <c r="C15" s="9"/>
      <c r="D15" s="9"/>
      <c r="E15" s="9"/>
      <c r="F15" s="10"/>
      <c r="G15" s="11"/>
      <c r="H15" s="12"/>
      <c r="I15" s="12"/>
    </row>
    <row r="16" spans="1:23" s="13" customFormat="1" ht="27" customHeight="1">
      <c r="A16" s="374" t="s">
        <v>3</v>
      </c>
      <c r="B16" s="375" t="s">
        <v>230</v>
      </c>
      <c r="C16" s="376" t="s">
        <v>4</v>
      </c>
      <c r="D16" s="376"/>
      <c r="E16" s="375" t="s">
        <v>5</v>
      </c>
      <c r="F16" s="375" t="s">
        <v>6</v>
      </c>
      <c r="G16" s="377" t="s">
        <v>7</v>
      </c>
      <c r="H16" s="366" t="s">
        <v>8</v>
      </c>
      <c r="I16" s="385" t="s">
        <v>264</v>
      </c>
      <c r="J16" s="386"/>
      <c r="K16" s="387"/>
      <c r="L16" s="383" t="s">
        <v>266</v>
      </c>
      <c r="M16" s="384"/>
      <c r="N16" s="383" t="s">
        <v>292</v>
      </c>
      <c r="O16" s="384"/>
      <c r="P16" s="383" t="s">
        <v>267</v>
      </c>
      <c r="Q16" s="384"/>
      <c r="R16" s="375" t="s">
        <v>219</v>
      </c>
      <c r="S16" s="375" t="s">
        <v>258</v>
      </c>
      <c r="T16" s="375" t="s">
        <v>254</v>
      </c>
      <c r="U16" s="375" t="s">
        <v>255</v>
      </c>
      <c r="V16" s="375" t="s">
        <v>256</v>
      </c>
      <c r="W16" s="375" t="s">
        <v>257</v>
      </c>
    </row>
    <row r="17" spans="1:23" s="15" customFormat="1" ht="57" customHeight="1">
      <c r="A17" s="374"/>
      <c r="B17" s="375"/>
      <c r="C17" s="14" t="s">
        <v>9</v>
      </c>
      <c r="D17" s="14" t="s">
        <v>10</v>
      </c>
      <c r="E17" s="375"/>
      <c r="F17" s="375"/>
      <c r="G17" s="377"/>
      <c r="H17" s="366"/>
      <c r="I17" s="67" t="s">
        <v>265</v>
      </c>
      <c r="J17" s="70"/>
      <c r="K17" s="69" t="s">
        <v>263</v>
      </c>
      <c r="L17" s="67" t="s">
        <v>265</v>
      </c>
      <c r="M17" s="69" t="s">
        <v>263</v>
      </c>
      <c r="N17" s="67" t="s">
        <v>265</v>
      </c>
      <c r="O17" s="69" t="s">
        <v>263</v>
      </c>
      <c r="P17" s="67" t="s">
        <v>265</v>
      </c>
      <c r="Q17" s="69" t="s">
        <v>263</v>
      </c>
      <c r="R17" s="375"/>
      <c r="S17" s="375"/>
      <c r="T17" s="375"/>
      <c r="U17" s="375"/>
      <c r="V17" s="375"/>
      <c r="W17" s="375"/>
    </row>
    <row r="18" spans="1:24" s="106" customFormat="1" ht="28.5" customHeight="1">
      <c r="A18" s="104">
        <v>1</v>
      </c>
      <c r="B18" s="104">
        <v>2</v>
      </c>
      <c r="C18" s="105" t="s">
        <v>11</v>
      </c>
      <c r="D18" s="105" t="s">
        <v>12</v>
      </c>
      <c r="E18" s="105" t="s">
        <v>13</v>
      </c>
      <c r="F18" s="105" t="s">
        <v>14</v>
      </c>
      <c r="G18" s="105" t="s">
        <v>15</v>
      </c>
      <c r="H18" s="105" t="s">
        <v>16</v>
      </c>
      <c r="I18" s="105">
        <v>3</v>
      </c>
      <c r="J18" s="104">
        <v>5</v>
      </c>
      <c r="K18" s="104">
        <v>4</v>
      </c>
      <c r="L18" s="104">
        <v>5</v>
      </c>
      <c r="M18" s="104">
        <v>6</v>
      </c>
      <c r="N18" s="104">
        <v>7</v>
      </c>
      <c r="O18" s="104">
        <v>8</v>
      </c>
      <c r="P18" s="104" t="s">
        <v>294</v>
      </c>
      <c r="Q18" s="104" t="s">
        <v>293</v>
      </c>
      <c r="R18" s="104">
        <v>9</v>
      </c>
      <c r="S18" s="124"/>
      <c r="T18" s="124"/>
      <c r="U18" s="124"/>
      <c r="V18" s="124"/>
      <c r="W18" s="124"/>
      <c r="X18" s="109"/>
    </row>
    <row r="19" spans="1:24" s="96" customFormat="1" ht="18.75" customHeight="1">
      <c r="A19" s="93" t="s">
        <v>298</v>
      </c>
      <c r="B19" s="94" t="s">
        <v>299</v>
      </c>
      <c r="C19" s="95"/>
      <c r="D19" s="95"/>
      <c r="E19" s="95"/>
      <c r="F19" s="95"/>
      <c r="G19" s="95"/>
      <c r="H19" s="95"/>
      <c r="I19" s="95"/>
      <c r="J19" s="94"/>
      <c r="K19" s="94"/>
      <c r="L19" s="94"/>
      <c r="M19" s="94"/>
      <c r="N19" s="94"/>
      <c r="O19" s="94"/>
      <c r="P19" s="94"/>
      <c r="Q19" s="94"/>
      <c r="R19" s="94"/>
      <c r="S19" s="125"/>
      <c r="T19" s="125"/>
      <c r="U19" s="125"/>
      <c r="V19" s="125"/>
      <c r="W19" s="125"/>
      <c r="X19" s="126"/>
    </row>
    <row r="20" spans="1:24" s="19" customFormat="1" ht="20.25" customHeight="1">
      <c r="A20" s="16">
        <v>1</v>
      </c>
      <c r="B20" s="49" t="s">
        <v>17</v>
      </c>
      <c r="C20" s="50">
        <v>1958</v>
      </c>
      <c r="D20" s="51"/>
      <c r="E20" s="52" t="s">
        <v>18</v>
      </c>
      <c r="F20" s="51" t="s">
        <v>19</v>
      </c>
      <c r="G20" s="17">
        <v>36</v>
      </c>
      <c r="H20" s="18">
        <f>G20*100</f>
        <v>3600</v>
      </c>
      <c r="I20" s="18">
        <f>H20</f>
        <v>3600</v>
      </c>
      <c r="J20" s="22">
        <v>10100</v>
      </c>
      <c r="K20" s="22">
        <f aca="true" t="shared" si="0" ref="K20:K51">I20*J20*0.6</f>
        <v>21816000</v>
      </c>
      <c r="L20" s="18">
        <v>600</v>
      </c>
      <c r="M20" s="22">
        <f>10100*L20</f>
        <v>6060000</v>
      </c>
      <c r="N20" s="22"/>
      <c r="O20" s="22"/>
      <c r="P20" s="22">
        <f>I20+L20+N20</f>
        <v>4200</v>
      </c>
      <c r="Q20" s="38">
        <f>K20+M20+O20</f>
        <v>27876000</v>
      </c>
      <c r="R20" s="38" t="s">
        <v>253</v>
      </c>
      <c r="S20" s="22" t="s">
        <v>321</v>
      </c>
      <c r="T20" s="138">
        <v>385393202</v>
      </c>
      <c r="U20" s="139" t="s">
        <v>322</v>
      </c>
      <c r="V20" s="22" t="s">
        <v>323</v>
      </c>
      <c r="W20" s="22" t="s">
        <v>324</v>
      </c>
      <c r="X20" s="127"/>
    </row>
    <row r="21" spans="1:24" s="19" customFormat="1" ht="20.25" customHeight="1">
      <c r="A21" s="16">
        <f aca="true" t="shared" si="1" ref="A21:A84">A20+1</f>
        <v>2</v>
      </c>
      <c r="B21" s="49" t="s">
        <v>20</v>
      </c>
      <c r="C21" s="50">
        <v>1965</v>
      </c>
      <c r="D21" s="53"/>
      <c r="E21" s="50" t="s">
        <v>21</v>
      </c>
      <c r="F21" s="53" t="s">
        <v>22</v>
      </c>
      <c r="G21" s="17">
        <v>23</v>
      </c>
      <c r="H21" s="18">
        <f aca="true" t="shared" si="2" ref="H21:H77">G21*100</f>
        <v>2300</v>
      </c>
      <c r="I21" s="18">
        <v>2300</v>
      </c>
      <c r="J21" s="22">
        <v>10100</v>
      </c>
      <c r="K21" s="22">
        <f t="shared" si="0"/>
        <v>13938000</v>
      </c>
      <c r="L21" s="18">
        <v>2000</v>
      </c>
      <c r="M21" s="22">
        <f aca="true" t="shared" si="3" ref="M21:M85">10100*L21</f>
        <v>20200000</v>
      </c>
      <c r="N21" s="22">
        <v>2000</v>
      </c>
      <c r="O21" s="22">
        <f>N21*10100</f>
        <v>20200000</v>
      </c>
      <c r="P21" s="22">
        <f aca="true" t="shared" si="4" ref="P21:P84">I21+L21+N21</f>
        <v>6300</v>
      </c>
      <c r="Q21" s="38">
        <f aca="true" t="shared" si="5" ref="Q21:Q84">K21+M21+O21</f>
        <v>54338000</v>
      </c>
      <c r="R21" s="38" t="s">
        <v>259</v>
      </c>
      <c r="S21" s="22" t="s">
        <v>325</v>
      </c>
      <c r="T21" s="138">
        <v>385301197</v>
      </c>
      <c r="U21" s="139" t="s">
        <v>326</v>
      </c>
      <c r="V21" s="22" t="s">
        <v>323</v>
      </c>
      <c r="W21" s="22" t="s">
        <v>324</v>
      </c>
      <c r="X21" s="127"/>
    </row>
    <row r="22" spans="1:24" s="19" customFormat="1" ht="20.25" customHeight="1">
      <c r="A22" s="16">
        <v>3</v>
      </c>
      <c r="B22" s="20" t="s">
        <v>26</v>
      </c>
      <c r="C22" s="50">
        <v>1980</v>
      </c>
      <c r="D22" s="50"/>
      <c r="E22" s="50" t="s">
        <v>27</v>
      </c>
      <c r="F22" s="53" t="s">
        <v>28</v>
      </c>
      <c r="G22" s="17">
        <v>10</v>
      </c>
      <c r="H22" s="18">
        <f t="shared" si="2"/>
        <v>1000</v>
      </c>
      <c r="I22" s="18">
        <v>1000</v>
      </c>
      <c r="J22" s="22">
        <v>10100</v>
      </c>
      <c r="K22" s="22">
        <f t="shared" si="0"/>
        <v>6060000</v>
      </c>
      <c r="L22" s="18"/>
      <c r="M22" s="22">
        <f t="shared" si="3"/>
        <v>0</v>
      </c>
      <c r="N22" s="22"/>
      <c r="O22" s="22">
        <f aca="true" t="shared" si="6" ref="O22:O85">N22*10100</f>
        <v>0</v>
      </c>
      <c r="P22" s="22">
        <f t="shared" si="4"/>
        <v>1000</v>
      </c>
      <c r="Q22" s="38">
        <f t="shared" si="5"/>
        <v>6060000</v>
      </c>
      <c r="R22" s="38"/>
      <c r="S22" s="22" t="s">
        <v>327</v>
      </c>
      <c r="T22" s="140">
        <v>385185372</v>
      </c>
      <c r="U22" s="141">
        <v>41255</v>
      </c>
      <c r="V22" s="22" t="s">
        <v>323</v>
      </c>
      <c r="W22" s="22" t="s">
        <v>324</v>
      </c>
      <c r="X22" s="127"/>
    </row>
    <row r="23" spans="1:24" s="19" customFormat="1" ht="20.25" customHeight="1">
      <c r="A23" s="16">
        <f t="shared" si="1"/>
        <v>4</v>
      </c>
      <c r="B23" s="20" t="s">
        <v>29</v>
      </c>
      <c r="C23" s="50">
        <v>1958</v>
      </c>
      <c r="D23" s="53"/>
      <c r="E23" s="50" t="s">
        <v>30</v>
      </c>
      <c r="F23" s="53" t="s">
        <v>31</v>
      </c>
      <c r="G23" s="17">
        <v>34</v>
      </c>
      <c r="H23" s="18">
        <f t="shared" si="2"/>
        <v>3400</v>
      </c>
      <c r="I23" s="18">
        <v>3400</v>
      </c>
      <c r="J23" s="22">
        <v>10100</v>
      </c>
      <c r="K23" s="22">
        <f t="shared" si="0"/>
        <v>20604000</v>
      </c>
      <c r="L23" s="18"/>
      <c r="M23" s="22">
        <f t="shared" si="3"/>
        <v>0</v>
      </c>
      <c r="N23" s="22"/>
      <c r="O23" s="22">
        <f t="shared" si="6"/>
        <v>0</v>
      </c>
      <c r="P23" s="22">
        <f t="shared" si="4"/>
        <v>3400</v>
      </c>
      <c r="Q23" s="38">
        <f t="shared" si="5"/>
        <v>20604000</v>
      </c>
      <c r="R23" s="38" t="s">
        <v>259</v>
      </c>
      <c r="S23" s="22" t="s">
        <v>328</v>
      </c>
      <c r="T23" s="140">
        <v>385387658</v>
      </c>
      <c r="U23" s="141">
        <v>42250</v>
      </c>
      <c r="V23" s="22" t="s">
        <v>323</v>
      </c>
      <c r="W23" s="22" t="s">
        <v>324</v>
      </c>
      <c r="X23" s="127"/>
    </row>
    <row r="24" spans="1:24" s="19" customFormat="1" ht="20.25" customHeight="1">
      <c r="A24" s="16">
        <f t="shared" si="1"/>
        <v>5</v>
      </c>
      <c r="B24" s="49" t="s">
        <v>32</v>
      </c>
      <c r="C24" s="50">
        <v>1979</v>
      </c>
      <c r="D24" s="53"/>
      <c r="E24" s="50" t="s">
        <v>33</v>
      </c>
      <c r="F24" s="53" t="s">
        <v>34</v>
      </c>
      <c r="G24" s="17">
        <v>9</v>
      </c>
      <c r="H24" s="18">
        <f t="shared" si="2"/>
        <v>900</v>
      </c>
      <c r="I24" s="18">
        <v>900</v>
      </c>
      <c r="J24" s="22">
        <v>10100</v>
      </c>
      <c r="K24" s="22">
        <f t="shared" si="0"/>
        <v>5454000</v>
      </c>
      <c r="L24" s="18"/>
      <c r="M24" s="22">
        <f t="shared" si="3"/>
        <v>0</v>
      </c>
      <c r="N24" s="22"/>
      <c r="O24" s="22">
        <f t="shared" si="6"/>
        <v>0</v>
      </c>
      <c r="P24" s="22">
        <f t="shared" si="4"/>
        <v>900</v>
      </c>
      <c r="Q24" s="38">
        <f t="shared" si="5"/>
        <v>5454000</v>
      </c>
      <c r="R24" s="38" t="s">
        <v>259</v>
      </c>
      <c r="S24" s="22" t="s">
        <v>329</v>
      </c>
      <c r="T24" s="140">
        <v>385491818</v>
      </c>
      <c r="U24" s="139" t="s">
        <v>330</v>
      </c>
      <c r="V24" s="22" t="s">
        <v>323</v>
      </c>
      <c r="W24" s="22" t="s">
        <v>324</v>
      </c>
      <c r="X24" s="127"/>
    </row>
    <row r="25" spans="1:24" s="19" customFormat="1" ht="20.25" customHeight="1">
      <c r="A25" s="16">
        <f t="shared" si="1"/>
        <v>6</v>
      </c>
      <c r="B25" s="49" t="s">
        <v>35</v>
      </c>
      <c r="C25" s="50"/>
      <c r="D25" s="53" t="s">
        <v>36</v>
      </c>
      <c r="E25" s="50" t="s">
        <v>37</v>
      </c>
      <c r="F25" s="53" t="s">
        <v>38</v>
      </c>
      <c r="G25" s="17">
        <v>10</v>
      </c>
      <c r="H25" s="18">
        <f t="shared" si="2"/>
        <v>1000</v>
      </c>
      <c r="I25" s="18">
        <v>1000</v>
      </c>
      <c r="J25" s="22">
        <v>10100</v>
      </c>
      <c r="K25" s="22">
        <f t="shared" si="0"/>
        <v>6060000</v>
      </c>
      <c r="L25" s="18"/>
      <c r="M25" s="22">
        <f t="shared" si="3"/>
        <v>0</v>
      </c>
      <c r="N25" s="22"/>
      <c r="O25" s="22">
        <f t="shared" si="6"/>
        <v>0</v>
      </c>
      <c r="P25" s="22">
        <f t="shared" si="4"/>
        <v>1000</v>
      </c>
      <c r="Q25" s="38">
        <f t="shared" si="5"/>
        <v>6060000</v>
      </c>
      <c r="R25" s="38" t="s">
        <v>259</v>
      </c>
      <c r="S25" s="22" t="s">
        <v>331</v>
      </c>
      <c r="T25" s="140">
        <v>385545555</v>
      </c>
      <c r="U25" s="139" t="s">
        <v>332</v>
      </c>
      <c r="V25" s="22" t="s">
        <v>323</v>
      </c>
      <c r="W25" s="22" t="s">
        <v>324</v>
      </c>
      <c r="X25" s="127"/>
    </row>
    <row r="26" spans="1:24" s="19" customFormat="1" ht="20.25" customHeight="1">
      <c r="A26" s="16">
        <f t="shared" si="1"/>
        <v>7</v>
      </c>
      <c r="B26" s="49" t="s">
        <v>39</v>
      </c>
      <c r="C26" s="50">
        <v>1982</v>
      </c>
      <c r="D26" s="50"/>
      <c r="E26" s="50" t="s">
        <v>40</v>
      </c>
      <c r="F26" s="53" t="s">
        <v>41</v>
      </c>
      <c r="G26" s="17">
        <v>12</v>
      </c>
      <c r="H26" s="18">
        <f t="shared" si="2"/>
        <v>1200</v>
      </c>
      <c r="I26" s="18">
        <v>1200</v>
      </c>
      <c r="J26" s="22">
        <v>10100</v>
      </c>
      <c r="K26" s="22">
        <f t="shared" si="0"/>
        <v>7272000</v>
      </c>
      <c r="L26" s="18"/>
      <c r="M26" s="22">
        <f t="shared" si="3"/>
        <v>0</v>
      </c>
      <c r="N26" s="22"/>
      <c r="O26" s="22">
        <f t="shared" si="6"/>
        <v>0</v>
      </c>
      <c r="P26" s="22">
        <f t="shared" si="4"/>
        <v>1200</v>
      </c>
      <c r="Q26" s="38">
        <f t="shared" si="5"/>
        <v>7272000</v>
      </c>
      <c r="R26" s="38" t="s">
        <v>259</v>
      </c>
      <c r="S26" s="22" t="s">
        <v>333</v>
      </c>
      <c r="T26" s="140">
        <v>385041163</v>
      </c>
      <c r="U26" s="139" t="s">
        <v>334</v>
      </c>
      <c r="V26" s="22" t="s">
        <v>323</v>
      </c>
      <c r="W26" s="22" t="s">
        <v>324</v>
      </c>
      <c r="X26" s="127"/>
    </row>
    <row r="27" spans="1:24" s="19" customFormat="1" ht="20.25" customHeight="1">
      <c r="A27" s="16">
        <f t="shared" si="1"/>
        <v>8</v>
      </c>
      <c r="B27" s="49" t="s">
        <v>42</v>
      </c>
      <c r="C27" s="50"/>
      <c r="D27" s="50">
        <v>1980</v>
      </c>
      <c r="E27" s="50" t="s">
        <v>43</v>
      </c>
      <c r="F27" s="53" t="s">
        <v>44</v>
      </c>
      <c r="G27" s="17">
        <v>10</v>
      </c>
      <c r="H27" s="18">
        <f t="shared" si="2"/>
        <v>1000</v>
      </c>
      <c r="I27" s="18">
        <v>1000</v>
      </c>
      <c r="J27" s="22">
        <v>10100</v>
      </c>
      <c r="K27" s="22">
        <f t="shared" si="0"/>
        <v>6060000</v>
      </c>
      <c r="L27" s="18"/>
      <c r="M27" s="22">
        <f t="shared" si="3"/>
        <v>0</v>
      </c>
      <c r="N27" s="22"/>
      <c r="O27" s="22">
        <f t="shared" si="6"/>
        <v>0</v>
      </c>
      <c r="P27" s="22">
        <f t="shared" si="4"/>
        <v>1000</v>
      </c>
      <c r="Q27" s="38">
        <f t="shared" si="5"/>
        <v>6060000</v>
      </c>
      <c r="R27" s="38" t="s">
        <v>253</v>
      </c>
      <c r="S27" s="22" t="s">
        <v>335</v>
      </c>
      <c r="T27" s="140">
        <v>385011699</v>
      </c>
      <c r="U27" s="139" t="s">
        <v>336</v>
      </c>
      <c r="V27" s="22" t="s">
        <v>323</v>
      </c>
      <c r="W27" s="22" t="s">
        <v>324</v>
      </c>
      <c r="X27" s="127"/>
    </row>
    <row r="28" spans="1:24" s="19" customFormat="1" ht="20.25" customHeight="1">
      <c r="A28" s="16">
        <f t="shared" si="1"/>
        <v>9</v>
      </c>
      <c r="B28" s="49" t="s">
        <v>45</v>
      </c>
      <c r="C28" s="50">
        <v>1981</v>
      </c>
      <c r="D28" s="50"/>
      <c r="E28" s="50" t="s">
        <v>46</v>
      </c>
      <c r="F28" s="51" t="s">
        <v>47</v>
      </c>
      <c r="G28" s="17">
        <v>4</v>
      </c>
      <c r="H28" s="18">
        <f t="shared" si="2"/>
        <v>400</v>
      </c>
      <c r="I28" s="18">
        <v>400</v>
      </c>
      <c r="J28" s="22">
        <v>10100</v>
      </c>
      <c r="K28" s="22">
        <f t="shared" si="0"/>
        <v>2424000</v>
      </c>
      <c r="L28" s="18"/>
      <c r="M28" s="22">
        <f t="shared" si="3"/>
        <v>0</v>
      </c>
      <c r="N28" s="22"/>
      <c r="O28" s="22">
        <f t="shared" si="6"/>
        <v>0</v>
      </c>
      <c r="P28" s="22">
        <f t="shared" si="4"/>
        <v>400</v>
      </c>
      <c r="Q28" s="38">
        <f t="shared" si="5"/>
        <v>2424000</v>
      </c>
      <c r="R28" s="38" t="s">
        <v>249</v>
      </c>
      <c r="S28" s="22" t="s">
        <v>337</v>
      </c>
      <c r="T28" s="140">
        <v>385075289</v>
      </c>
      <c r="U28" s="139" t="s">
        <v>338</v>
      </c>
      <c r="V28" s="22" t="s">
        <v>323</v>
      </c>
      <c r="W28" s="22" t="s">
        <v>324</v>
      </c>
      <c r="X28" s="127"/>
    </row>
    <row r="29" spans="1:24" s="19" customFormat="1" ht="20.25" customHeight="1">
      <c r="A29" s="16">
        <f t="shared" si="1"/>
        <v>10</v>
      </c>
      <c r="B29" s="20" t="s">
        <v>52</v>
      </c>
      <c r="C29" s="50"/>
      <c r="D29" s="50">
        <v>1969</v>
      </c>
      <c r="E29" s="50" t="s">
        <v>53</v>
      </c>
      <c r="F29" s="53" t="s">
        <v>54</v>
      </c>
      <c r="G29" s="17">
        <v>23</v>
      </c>
      <c r="H29" s="18">
        <f t="shared" si="2"/>
        <v>2300</v>
      </c>
      <c r="I29" s="18">
        <v>2300</v>
      </c>
      <c r="J29" s="22">
        <v>10100</v>
      </c>
      <c r="K29" s="22">
        <f t="shared" si="0"/>
        <v>13938000</v>
      </c>
      <c r="L29" s="18"/>
      <c r="M29" s="22">
        <f t="shared" si="3"/>
        <v>0</v>
      </c>
      <c r="N29" s="22"/>
      <c r="O29" s="22">
        <f t="shared" si="6"/>
        <v>0</v>
      </c>
      <c r="P29" s="22">
        <f t="shared" si="4"/>
        <v>2300</v>
      </c>
      <c r="Q29" s="38">
        <f t="shared" si="5"/>
        <v>13938000</v>
      </c>
      <c r="R29" s="38"/>
      <c r="S29" s="22" t="s">
        <v>339</v>
      </c>
      <c r="T29" s="140">
        <v>385229384</v>
      </c>
      <c r="U29" s="139" t="s">
        <v>304</v>
      </c>
      <c r="V29" s="22" t="s">
        <v>323</v>
      </c>
      <c r="W29" s="22" t="s">
        <v>324</v>
      </c>
      <c r="X29" s="127"/>
    </row>
    <row r="30" spans="1:24" s="19" customFormat="1" ht="20.25" customHeight="1">
      <c r="A30" s="16">
        <f t="shared" si="1"/>
        <v>11</v>
      </c>
      <c r="B30" s="20" t="s">
        <v>55</v>
      </c>
      <c r="C30" s="50"/>
      <c r="D30" s="50">
        <v>1973</v>
      </c>
      <c r="E30" s="50" t="s">
        <v>56</v>
      </c>
      <c r="F30" s="53" t="s">
        <v>57</v>
      </c>
      <c r="G30" s="17">
        <v>21</v>
      </c>
      <c r="H30" s="18">
        <f t="shared" si="2"/>
        <v>2100</v>
      </c>
      <c r="I30" s="18">
        <v>2100</v>
      </c>
      <c r="J30" s="22">
        <v>10100</v>
      </c>
      <c r="K30" s="22">
        <f t="shared" si="0"/>
        <v>12726000</v>
      </c>
      <c r="L30" s="18"/>
      <c r="M30" s="22">
        <f t="shared" si="3"/>
        <v>0</v>
      </c>
      <c r="N30" s="22"/>
      <c r="O30" s="22">
        <f t="shared" si="6"/>
        <v>0</v>
      </c>
      <c r="P30" s="22">
        <f t="shared" si="4"/>
        <v>2100</v>
      </c>
      <c r="Q30" s="38">
        <f t="shared" si="5"/>
        <v>12726000</v>
      </c>
      <c r="R30" s="38"/>
      <c r="S30" s="22" t="s">
        <v>340</v>
      </c>
      <c r="T30" s="140">
        <v>385046773</v>
      </c>
      <c r="U30" s="139" t="s">
        <v>318</v>
      </c>
      <c r="V30" s="22" t="s">
        <v>323</v>
      </c>
      <c r="W30" s="22" t="s">
        <v>324</v>
      </c>
      <c r="X30" s="127"/>
    </row>
    <row r="31" spans="1:24" s="19" customFormat="1" ht="20.25" customHeight="1">
      <c r="A31" s="16">
        <f t="shared" si="1"/>
        <v>12</v>
      </c>
      <c r="B31" s="20" t="s">
        <v>58</v>
      </c>
      <c r="C31" s="50"/>
      <c r="D31" s="50">
        <v>1989</v>
      </c>
      <c r="E31" s="50" t="s">
        <v>59</v>
      </c>
      <c r="F31" s="51" t="s">
        <v>60</v>
      </c>
      <c r="G31" s="17">
        <v>3</v>
      </c>
      <c r="H31" s="18">
        <f t="shared" si="2"/>
        <v>300</v>
      </c>
      <c r="I31" s="18">
        <v>300</v>
      </c>
      <c r="J31" s="22">
        <v>10100</v>
      </c>
      <c r="K31" s="22">
        <f t="shared" si="0"/>
        <v>1818000</v>
      </c>
      <c r="L31" s="18"/>
      <c r="M31" s="22">
        <f t="shared" si="3"/>
        <v>0</v>
      </c>
      <c r="N31" s="22"/>
      <c r="O31" s="22">
        <f t="shared" si="6"/>
        <v>0</v>
      </c>
      <c r="P31" s="22">
        <f t="shared" si="4"/>
        <v>300</v>
      </c>
      <c r="Q31" s="38">
        <f t="shared" si="5"/>
        <v>1818000</v>
      </c>
      <c r="R31" s="38" t="s">
        <v>253</v>
      </c>
      <c r="S31" s="22" t="s">
        <v>341</v>
      </c>
      <c r="T31" s="140">
        <v>385394791</v>
      </c>
      <c r="U31" s="141">
        <v>38693</v>
      </c>
      <c r="V31" s="22" t="s">
        <v>323</v>
      </c>
      <c r="W31" s="22" t="s">
        <v>324</v>
      </c>
      <c r="X31" s="127"/>
    </row>
    <row r="32" spans="1:24" s="19" customFormat="1" ht="20.25" customHeight="1">
      <c r="A32" s="16">
        <f t="shared" si="1"/>
        <v>13</v>
      </c>
      <c r="B32" s="20" t="s">
        <v>63</v>
      </c>
      <c r="C32" s="50">
        <v>1985</v>
      </c>
      <c r="D32" s="50"/>
      <c r="E32" s="50" t="s">
        <v>64</v>
      </c>
      <c r="F32" s="53" t="s">
        <v>65</v>
      </c>
      <c r="G32" s="17">
        <v>5</v>
      </c>
      <c r="H32" s="18">
        <f t="shared" si="2"/>
        <v>500</v>
      </c>
      <c r="I32" s="18">
        <v>500</v>
      </c>
      <c r="J32" s="22">
        <v>10100</v>
      </c>
      <c r="K32" s="22">
        <f t="shared" si="0"/>
        <v>3030000</v>
      </c>
      <c r="L32" s="18"/>
      <c r="M32" s="22">
        <f t="shared" si="3"/>
        <v>0</v>
      </c>
      <c r="N32" s="22"/>
      <c r="O32" s="22">
        <f t="shared" si="6"/>
        <v>0</v>
      </c>
      <c r="P32" s="22">
        <f t="shared" si="4"/>
        <v>500</v>
      </c>
      <c r="Q32" s="38">
        <f t="shared" si="5"/>
        <v>3030000</v>
      </c>
      <c r="R32" s="38" t="s">
        <v>253</v>
      </c>
      <c r="S32" s="22" t="s">
        <v>342</v>
      </c>
      <c r="T32" s="140">
        <v>385308239</v>
      </c>
      <c r="U32" s="139" t="s">
        <v>343</v>
      </c>
      <c r="V32" s="22" t="s">
        <v>323</v>
      </c>
      <c r="W32" s="22" t="s">
        <v>324</v>
      </c>
      <c r="X32" s="127"/>
    </row>
    <row r="33" spans="1:24" s="19" customFormat="1" ht="20.25" customHeight="1">
      <c r="A33" s="16">
        <f t="shared" si="1"/>
        <v>14</v>
      </c>
      <c r="B33" s="20" t="s">
        <v>66</v>
      </c>
      <c r="C33" s="50">
        <v>1967</v>
      </c>
      <c r="D33" s="50"/>
      <c r="E33" s="50" t="s">
        <v>67</v>
      </c>
      <c r="F33" s="53" t="s">
        <v>41</v>
      </c>
      <c r="G33" s="17">
        <v>24</v>
      </c>
      <c r="H33" s="18">
        <f t="shared" si="2"/>
        <v>2400</v>
      </c>
      <c r="I33" s="18">
        <v>2400</v>
      </c>
      <c r="J33" s="22">
        <v>10100</v>
      </c>
      <c r="K33" s="22">
        <f t="shared" si="0"/>
        <v>14544000</v>
      </c>
      <c r="L33" s="18"/>
      <c r="M33" s="22">
        <f t="shared" si="3"/>
        <v>0</v>
      </c>
      <c r="N33" s="22"/>
      <c r="O33" s="22">
        <f t="shared" si="6"/>
        <v>0</v>
      </c>
      <c r="P33" s="22">
        <f t="shared" si="4"/>
        <v>2400</v>
      </c>
      <c r="Q33" s="38">
        <f t="shared" si="5"/>
        <v>14544000</v>
      </c>
      <c r="R33" s="38" t="s">
        <v>253</v>
      </c>
      <c r="S33" s="22" t="s">
        <v>344</v>
      </c>
      <c r="T33" s="140">
        <v>385513763</v>
      </c>
      <c r="U33" s="139" t="s">
        <v>345</v>
      </c>
      <c r="V33" s="22" t="s">
        <v>323</v>
      </c>
      <c r="W33" s="22" t="s">
        <v>324</v>
      </c>
      <c r="X33" s="127"/>
    </row>
    <row r="34" spans="1:24" s="19" customFormat="1" ht="20.25" customHeight="1">
      <c r="A34" s="16">
        <f t="shared" si="1"/>
        <v>15</v>
      </c>
      <c r="B34" s="20" t="s">
        <v>68</v>
      </c>
      <c r="C34" s="50">
        <v>1978</v>
      </c>
      <c r="D34" s="50"/>
      <c r="E34" s="50" t="s">
        <v>59</v>
      </c>
      <c r="F34" s="53" t="s">
        <v>69</v>
      </c>
      <c r="G34" s="17">
        <v>9</v>
      </c>
      <c r="H34" s="18">
        <f t="shared" si="2"/>
        <v>900</v>
      </c>
      <c r="I34" s="18">
        <v>900</v>
      </c>
      <c r="J34" s="22">
        <v>10100</v>
      </c>
      <c r="K34" s="22">
        <f t="shared" si="0"/>
        <v>5454000</v>
      </c>
      <c r="L34" s="18">
        <v>500</v>
      </c>
      <c r="M34" s="22">
        <f t="shared" si="3"/>
        <v>5050000</v>
      </c>
      <c r="N34" s="22"/>
      <c r="O34" s="22">
        <f t="shared" si="6"/>
        <v>0</v>
      </c>
      <c r="P34" s="22">
        <f t="shared" si="4"/>
        <v>1400</v>
      </c>
      <c r="Q34" s="38">
        <f t="shared" si="5"/>
        <v>10504000</v>
      </c>
      <c r="R34" s="38" t="s">
        <v>259</v>
      </c>
      <c r="S34" s="22" t="s">
        <v>346</v>
      </c>
      <c r="T34" s="140">
        <v>385185218</v>
      </c>
      <c r="U34" s="141">
        <v>42130</v>
      </c>
      <c r="V34" s="22" t="s">
        <v>323</v>
      </c>
      <c r="W34" s="22" t="s">
        <v>324</v>
      </c>
      <c r="X34" s="127"/>
    </row>
    <row r="35" spans="1:24" s="19" customFormat="1" ht="20.25" customHeight="1">
      <c r="A35" s="16">
        <f t="shared" si="1"/>
        <v>16</v>
      </c>
      <c r="B35" s="20" t="s">
        <v>70</v>
      </c>
      <c r="C35" s="50"/>
      <c r="D35" s="50"/>
      <c r="E35" s="50"/>
      <c r="F35" s="53"/>
      <c r="G35" s="17"/>
      <c r="H35" s="18"/>
      <c r="I35" s="18">
        <v>800</v>
      </c>
      <c r="J35" s="22">
        <v>10100</v>
      </c>
      <c r="K35" s="22">
        <f t="shared" si="0"/>
        <v>4848000</v>
      </c>
      <c r="L35" s="18"/>
      <c r="M35" s="22"/>
      <c r="N35" s="22"/>
      <c r="O35" s="22">
        <f t="shared" si="6"/>
        <v>0</v>
      </c>
      <c r="P35" s="22">
        <f t="shared" si="4"/>
        <v>800</v>
      </c>
      <c r="Q35" s="38">
        <f t="shared" si="5"/>
        <v>4848000</v>
      </c>
      <c r="R35" s="38"/>
      <c r="S35" s="22" t="s">
        <v>347</v>
      </c>
      <c r="T35" s="140">
        <v>385563855</v>
      </c>
      <c r="U35" s="139" t="s">
        <v>348</v>
      </c>
      <c r="V35" s="22" t="s">
        <v>323</v>
      </c>
      <c r="W35" s="22" t="s">
        <v>324</v>
      </c>
      <c r="X35" s="127"/>
    </row>
    <row r="36" spans="1:24" s="19" customFormat="1" ht="20.25" customHeight="1">
      <c r="A36" s="16">
        <f t="shared" si="1"/>
        <v>17</v>
      </c>
      <c r="B36" s="20" t="s">
        <v>72</v>
      </c>
      <c r="C36" s="50">
        <v>1976</v>
      </c>
      <c r="D36" s="50"/>
      <c r="E36" s="50" t="s">
        <v>73</v>
      </c>
      <c r="F36" s="53" t="s">
        <v>74</v>
      </c>
      <c r="G36" s="17">
        <v>4</v>
      </c>
      <c r="H36" s="18">
        <f t="shared" si="2"/>
        <v>400</v>
      </c>
      <c r="I36" s="18">
        <v>400</v>
      </c>
      <c r="J36" s="22">
        <v>10100</v>
      </c>
      <c r="K36" s="22">
        <f t="shared" si="0"/>
        <v>2424000</v>
      </c>
      <c r="L36" s="18"/>
      <c r="M36" s="22">
        <f t="shared" si="3"/>
        <v>0</v>
      </c>
      <c r="N36" s="22"/>
      <c r="O36" s="22">
        <f t="shared" si="6"/>
        <v>0</v>
      </c>
      <c r="P36" s="22">
        <f t="shared" si="4"/>
        <v>400</v>
      </c>
      <c r="Q36" s="38">
        <f t="shared" si="5"/>
        <v>2424000</v>
      </c>
      <c r="R36" s="38" t="s">
        <v>259</v>
      </c>
      <c r="S36" s="22" t="s">
        <v>349</v>
      </c>
      <c r="T36" s="140">
        <v>385185845</v>
      </c>
      <c r="U36" s="139" t="s">
        <v>350</v>
      </c>
      <c r="V36" s="22" t="s">
        <v>323</v>
      </c>
      <c r="W36" s="22" t="s">
        <v>324</v>
      </c>
      <c r="X36" s="127"/>
    </row>
    <row r="37" spans="1:24" s="19" customFormat="1" ht="20.25" customHeight="1">
      <c r="A37" s="16">
        <f t="shared" si="1"/>
        <v>18</v>
      </c>
      <c r="B37" s="20" t="s">
        <v>75</v>
      </c>
      <c r="C37" s="50">
        <v>1982</v>
      </c>
      <c r="D37" s="50"/>
      <c r="E37" s="50" t="s">
        <v>76</v>
      </c>
      <c r="F37" s="51" t="s">
        <v>77</v>
      </c>
      <c r="G37" s="17">
        <v>8</v>
      </c>
      <c r="H37" s="18">
        <f t="shared" si="2"/>
        <v>800</v>
      </c>
      <c r="I37" s="18">
        <v>800</v>
      </c>
      <c r="J37" s="22">
        <v>10100</v>
      </c>
      <c r="K37" s="22">
        <f t="shared" si="0"/>
        <v>4848000</v>
      </c>
      <c r="L37" s="18"/>
      <c r="M37" s="22">
        <f t="shared" si="3"/>
        <v>0</v>
      </c>
      <c r="N37" s="22"/>
      <c r="O37" s="22">
        <f t="shared" si="6"/>
        <v>0</v>
      </c>
      <c r="P37" s="22">
        <f t="shared" si="4"/>
        <v>800</v>
      </c>
      <c r="Q37" s="38">
        <f t="shared" si="5"/>
        <v>4848000</v>
      </c>
      <c r="R37" s="38" t="s">
        <v>253</v>
      </c>
      <c r="S37" s="22" t="s">
        <v>351</v>
      </c>
      <c r="T37" s="140">
        <v>385179237</v>
      </c>
      <c r="U37" s="139" t="s">
        <v>352</v>
      </c>
      <c r="V37" s="22" t="s">
        <v>323</v>
      </c>
      <c r="W37" s="22" t="s">
        <v>324</v>
      </c>
      <c r="X37" s="127"/>
    </row>
    <row r="38" spans="1:24" s="19" customFormat="1" ht="20.25" customHeight="1">
      <c r="A38" s="16">
        <f t="shared" si="1"/>
        <v>19</v>
      </c>
      <c r="B38" s="20" t="s">
        <v>78</v>
      </c>
      <c r="C38" s="50">
        <v>1955</v>
      </c>
      <c r="D38" s="50"/>
      <c r="E38" s="50" t="s">
        <v>79</v>
      </c>
      <c r="F38" s="53" t="s">
        <v>80</v>
      </c>
      <c r="G38" s="17">
        <v>42</v>
      </c>
      <c r="H38" s="18">
        <f t="shared" si="2"/>
        <v>4200</v>
      </c>
      <c r="I38" s="18">
        <v>3200</v>
      </c>
      <c r="J38" s="22">
        <v>10100</v>
      </c>
      <c r="K38" s="22">
        <f t="shared" si="0"/>
        <v>19392000</v>
      </c>
      <c r="L38" s="18"/>
      <c r="M38" s="22">
        <f t="shared" si="3"/>
        <v>0</v>
      </c>
      <c r="N38" s="22"/>
      <c r="O38" s="22">
        <f t="shared" si="6"/>
        <v>0</v>
      </c>
      <c r="P38" s="22">
        <f t="shared" si="4"/>
        <v>3200</v>
      </c>
      <c r="Q38" s="38">
        <f t="shared" si="5"/>
        <v>19392000</v>
      </c>
      <c r="R38" s="38" t="s">
        <v>251</v>
      </c>
      <c r="S38" s="22" t="s">
        <v>353</v>
      </c>
      <c r="T38" s="140">
        <v>385033647</v>
      </c>
      <c r="U38" s="139" t="s">
        <v>354</v>
      </c>
      <c r="V38" s="22" t="s">
        <v>323</v>
      </c>
      <c r="W38" s="22" t="s">
        <v>324</v>
      </c>
      <c r="X38" s="127"/>
    </row>
    <row r="39" spans="1:24" s="19" customFormat="1" ht="20.25" customHeight="1">
      <c r="A39" s="16">
        <f t="shared" si="1"/>
        <v>20</v>
      </c>
      <c r="B39" s="20" t="s">
        <v>81</v>
      </c>
      <c r="C39" s="50">
        <v>1965</v>
      </c>
      <c r="D39" s="50"/>
      <c r="E39" s="50" t="s">
        <v>82</v>
      </c>
      <c r="F39" s="53" t="s">
        <v>83</v>
      </c>
      <c r="G39" s="17">
        <v>26</v>
      </c>
      <c r="H39" s="18">
        <f t="shared" si="2"/>
        <v>2600</v>
      </c>
      <c r="I39" s="18">
        <v>2600</v>
      </c>
      <c r="J39" s="22">
        <v>10100</v>
      </c>
      <c r="K39" s="22">
        <f t="shared" si="0"/>
        <v>15756000</v>
      </c>
      <c r="L39" s="18"/>
      <c r="M39" s="22">
        <f t="shared" si="3"/>
        <v>0</v>
      </c>
      <c r="N39" s="22"/>
      <c r="O39" s="22">
        <f t="shared" si="6"/>
        <v>0</v>
      </c>
      <c r="P39" s="22">
        <f t="shared" si="4"/>
        <v>2600</v>
      </c>
      <c r="Q39" s="38">
        <f t="shared" si="5"/>
        <v>15756000</v>
      </c>
      <c r="R39" s="38" t="s">
        <v>252</v>
      </c>
      <c r="S39" s="22" t="s">
        <v>355</v>
      </c>
      <c r="T39" s="140">
        <v>385441891</v>
      </c>
      <c r="U39" s="139" t="s">
        <v>356</v>
      </c>
      <c r="V39" s="22" t="s">
        <v>323</v>
      </c>
      <c r="W39" s="22" t="s">
        <v>324</v>
      </c>
      <c r="X39" s="127"/>
    </row>
    <row r="40" spans="1:24" s="19" customFormat="1" ht="20.25" customHeight="1">
      <c r="A40" s="16">
        <f t="shared" si="1"/>
        <v>21</v>
      </c>
      <c r="B40" s="20" t="s">
        <v>84</v>
      </c>
      <c r="C40" s="50">
        <v>1978</v>
      </c>
      <c r="D40" s="50"/>
      <c r="E40" s="50" t="s">
        <v>85</v>
      </c>
      <c r="F40" s="53" t="s">
        <v>86</v>
      </c>
      <c r="G40" s="17">
        <v>12</v>
      </c>
      <c r="H40" s="18">
        <f t="shared" si="2"/>
        <v>1200</v>
      </c>
      <c r="I40" s="18">
        <v>1200</v>
      </c>
      <c r="J40" s="22">
        <v>10100</v>
      </c>
      <c r="K40" s="22">
        <f t="shared" si="0"/>
        <v>7272000</v>
      </c>
      <c r="L40" s="18"/>
      <c r="M40" s="22">
        <f t="shared" si="3"/>
        <v>0</v>
      </c>
      <c r="N40" s="22"/>
      <c r="O40" s="22">
        <f t="shared" si="6"/>
        <v>0</v>
      </c>
      <c r="P40" s="22">
        <f t="shared" si="4"/>
        <v>1200</v>
      </c>
      <c r="Q40" s="38">
        <f t="shared" si="5"/>
        <v>7272000</v>
      </c>
      <c r="R40" s="38"/>
      <c r="S40" s="22" t="s">
        <v>357</v>
      </c>
      <c r="T40" s="140">
        <v>385563996</v>
      </c>
      <c r="U40" s="139" t="s">
        <v>358</v>
      </c>
      <c r="V40" s="22" t="s">
        <v>323</v>
      </c>
      <c r="W40" s="22" t="s">
        <v>324</v>
      </c>
      <c r="X40" s="127"/>
    </row>
    <row r="41" spans="1:24" s="19" customFormat="1" ht="20.25" customHeight="1">
      <c r="A41" s="16">
        <f t="shared" si="1"/>
        <v>22</v>
      </c>
      <c r="B41" s="20" t="s">
        <v>87</v>
      </c>
      <c r="C41" s="50">
        <v>1983</v>
      </c>
      <c r="D41" s="50"/>
      <c r="E41" s="50" t="s">
        <v>85</v>
      </c>
      <c r="F41" s="53" t="s">
        <v>88</v>
      </c>
      <c r="G41" s="17">
        <v>11</v>
      </c>
      <c r="H41" s="18">
        <f t="shared" si="2"/>
        <v>1100</v>
      </c>
      <c r="I41" s="18">
        <v>1100</v>
      </c>
      <c r="J41" s="22">
        <v>10100</v>
      </c>
      <c r="K41" s="22">
        <f t="shared" si="0"/>
        <v>6666000</v>
      </c>
      <c r="L41" s="18"/>
      <c r="M41" s="22">
        <f t="shared" si="3"/>
        <v>0</v>
      </c>
      <c r="N41" s="22"/>
      <c r="O41" s="22">
        <f t="shared" si="6"/>
        <v>0</v>
      </c>
      <c r="P41" s="22">
        <f t="shared" si="4"/>
        <v>1100</v>
      </c>
      <c r="Q41" s="38">
        <f t="shared" si="5"/>
        <v>6666000</v>
      </c>
      <c r="R41" s="38" t="s">
        <v>252</v>
      </c>
      <c r="S41" s="22" t="s">
        <v>359</v>
      </c>
      <c r="T41" s="140">
        <v>385244150</v>
      </c>
      <c r="U41" s="139" t="s">
        <v>360</v>
      </c>
      <c r="V41" s="22" t="s">
        <v>323</v>
      </c>
      <c r="W41" s="22" t="s">
        <v>324</v>
      </c>
      <c r="X41" s="127"/>
    </row>
    <row r="42" spans="1:24" s="19" customFormat="1" ht="20.25" customHeight="1">
      <c r="A42" s="16">
        <f t="shared" si="1"/>
        <v>23</v>
      </c>
      <c r="B42" s="20" t="s">
        <v>89</v>
      </c>
      <c r="C42" s="50"/>
      <c r="D42" s="50">
        <v>1980</v>
      </c>
      <c r="E42" s="50" t="s">
        <v>85</v>
      </c>
      <c r="F42" s="53" t="s">
        <v>90</v>
      </c>
      <c r="G42" s="17">
        <v>12</v>
      </c>
      <c r="H42" s="18">
        <f t="shared" si="2"/>
        <v>1200</v>
      </c>
      <c r="I42" s="18">
        <v>1200</v>
      </c>
      <c r="J42" s="22">
        <v>10100</v>
      </c>
      <c r="K42" s="22">
        <f t="shared" si="0"/>
        <v>7272000</v>
      </c>
      <c r="L42" s="18"/>
      <c r="M42" s="22">
        <f t="shared" si="3"/>
        <v>0</v>
      </c>
      <c r="N42" s="22"/>
      <c r="O42" s="22">
        <f t="shared" si="6"/>
        <v>0</v>
      </c>
      <c r="P42" s="22">
        <f t="shared" si="4"/>
        <v>1200</v>
      </c>
      <c r="Q42" s="38">
        <f t="shared" si="5"/>
        <v>7272000</v>
      </c>
      <c r="R42" s="38"/>
      <c r="S42" s="22" t="s">
        <v>361</v>
      </c>
      <c r="T42" s="140">
        <v>385011698</v>
      </c>
      <c r="U42" s="139" t="s">
        <v>362</v>
      </c>
      <c r="V42" s="22" t="s">
        <v>323</v>
      </c>
      <c r="W42" s="22" t="s">
        <v>324</v>
      </c>
      <c r="X42" s="127"/>
    </row>
    <row r="43" spans="1:24" s="19" customFormat="1" ht="20.25" customHeight="1">
      <c r="A43" s="16">
        <f t="shared" si="1"/>
        <v>24</v>
      </c>
      <c r="B43" s="20" t="s">
        <v>91</v>
      </c>
      <c r="C43" s="50">
        <v>1986</v>
      </c>
      <c r="D43" s="50"/>
      <c r="E43" s="50" t="s">
        <v>85</v>
      </c>
      <c r="F43" s="53" t="s">
        <v>92</v>
      </c>
      <c r="G43" s="17">
        <v>3</v>
      </c>
      <c r="H43" s="18">
        <f t="shared" si="2"/>
        <v>300</v>
      </c>
      <c r="I43" s="18">
        <v>300</v>
      </c>
      <c r="J43" s="22">
        <v>10100</v>
      </c>
      <c r="K43" s="22">
        <f t="shared" si="0"/>
        <v>1818000</v>
      </c>
      <c r="L43" s="18"/>
      <c r="M43" s="22">
        <f t="shared" si="3"/>
        <v>0</v>
      </c>
      <c r="N43" s="22">
        <v>5000</v>
      </c>
      <c r="O43" s="22">
        <f t="shared" si="6"/>
        <v>50500000</v>
      </c>
      <c r="P43" s="22">
        <f t="shared" si="4"/>
        <v>5300</v>
      </c>
      <c r="Q43" s="38">
        <f t="shared" si="5"/>
        <v>52318000</v>
      </c>
      <c r="R43" s="38" t="s">
        <v>250</v>
      </c>
      <c r="S43" s="22" t="s">
        <v>321</v>
      </c>
      <c r="T43" s="140">
        <v>385296616</v>
      </c>
      <c r="U43" s="139" t="s">
        <v>363</v>
      </c>
      <c r="V43" s="22" t="s">
        <v>323</v>
      </c>
      <c r="W43" s="22" t="s">
        <v>324</v>
      </c>
      <c r="X43" s="127"/>
    </row>
    <row r="44" spans="1:24" s="19" customFormat="1" ht="20.25" customHeight="1">
      <c r="A44" s="16">
        <f t="shared" si="1"/>
        <v>25</v>
      </c>
      <c r="B44" s="20" t="s">
        <v>93</v>
      </c>
      <c r="C44" s="50">
        <v>1989</v>
      </c>
      <c r="D44" s="50"/>
      <c r="E44" s="50" t="s">
        <v>85</v>
      </c>
      <c r="F44" s="53" t="s">
        <v>60</v>
      </c>
      <c r="G44" s="17">
        <v>3</v>
      </c>
      <c r="H44" s="18">
        <f t="shared" si="2"/>
        <v>300</v>
      </c>
      <c r="I44" s="18">
        <v>300</v>
      </c>
      <c r="J44" s="22">
        <v>10100</v>
      </c>
      <c r="K44" s="22">
        <f t="shared" si="0"/>
        <v>1818000</v>
      </c>
      <c r="L44" s="18"/>
      <c r="M44" s="22">
        <f t="shared" si="3"/>
        <v>0</v>
      </c>
      <c r="N44" s="22"/>
      <c r="O44" s="22">
        <f t="shared" si="6"/>
        <v>0</v>
      </c>
      <c r="P44" s="22">
        <f t="shared" si="4"/>
        <v>300</v>
      </c>
      <c r="Q44" s="38">
        <f t="shared" si="5"/>
        <v>1818000</v>
      </c>
      <c r="R44" s="38" t="s">
        <v>259</v>
      </c>
      <c r="S44" s="22" t="s">
        <v>364</v>
      </c>
      <c r="T44" s="140">
        <v>385363060</v>
      </c>
      <c r="U44" s="141">
        <v>38054</v>
      </c>
      <c r="V44" s="22" t="s">
        <v>323</v>
      </c>
      <c r="W44" s="22" t="s">
        <v>324</v>
      </c>
      <c r="X44" s="127"/>
    </row>
    <row r="45" spans="1:24" s="19" customFormat="1" ht="20.25" customHeight="1">
      <c r="A45" s="16">
        <f t="shared" si="1"/>
        <v>26</v>
      </c>
      <c r="B45" s="20" t="s">
        <v>94</v>
      </c>
      <c r="C45" s="50"/>
      <c r="D45" s="50">
        <v>1985</v>
      </c>
      <c r="E45" s="50" t="s">
        <v>85</v>
      </c>
      <c r="F45" s="53" t="s">
        <v>95</v>
      </c>
      <c r="G45" s="17">
        <v>2</v>
      </c>
      <c r="H45" s="18">
        <f t="shared" si="2"/>
        <v>200</v>
      </c>
      <c r="I45" s="18">
        <v>200</v>
      </c>
      <c r="J45" s="22">
        <v>10100</v>
      </c>
      <c r="K45" s="22">
        <f t="shared" si="0"/>
        <v>1212000</v>
      </c>
      <c r="L45" s="18"/>
      <c r="M45" s="22">
        <f t="shared" si="3"/>
        <v>0</v>
      </c>
      <c r="N45" s="22"/>
      <c r="O45" s="22">
        <f t="shared" si="6"/>
        <v>0</v>
      </c>
      <c r="P45" s="22">
        <f t="shared" si="4"/>
        <v>200</v>
      </c>
      <c r="Q45" s="38">
        <f t="shared" si="5"/>
        <v>1212000</v>
      </c>
      <c r="R45" s="38" t="s">
        <v>259</v>
      </c>
      <c r="S45" s="22" t="s">
        <v>365</v>
      </c>
      <c r="T45" s="140">
        <v>385308782</v>
      </c>
      <c r="U45" s="141">
        <v>39760</v>
      </c>
      <c r="V45" s="22" t="s">
        <v>323</v>
      </c>
      <c r="W45" s="22" t="s">
        <v>324</v>
      </c>
      <c r="X45" s="127"/>
    </row>
    <row r="46" spans="1:24" s="19" customFormat="1" ht="20.25" customHeight="1">
      <c r="A46" s="16">
        <f t="shared" si="1"/>
        <v>27</v>
      </c>
      <c r="B46" s="20" t="s">
        <v>97</v>
      </c>
      <c r="C46" s="50">
        <v>1981</v>
      </c>
      <c r="D46" s="50"/>
      <c r="E46" s="50" t="s">
        <v>98</v>
      </c>
      <c r="F46" s="53" t="s">
        <v>86</v>
      </c>
      <c r="G46" s="17">
        <v>12</v>
      </c>
      <c r="H46" s="18">
        <f t="shared" si="2"/>
        <v>1200</v>
      </c>
      <c r="I46" s="18">
        <v>1200</v>
      </c>
      <c r="J46" s="22">
        <v>10100</v>
      </c>
      <c r="K46" s="22">
        <f t="shared" si="0"/>
        <v>7272000</v>
      </c>
      <c r="L46" s="18"/>
      <c r="M46" s="22">
        <f t="shared" si="3"/>
        <v>0</v>
      </c>
      <c r="N46" s="22"/>
      <c r="O46" s="22">
        <f t="shared" si="6"/>
        <v>0</v>
      </c>
      <c r="P46" s="22">
        <f t="shared" si="4"/>
        <v>1200</v>
      </c>
      <c r="Q46" s="38">
        <f t="shared" si="5"/>
        <v>7272000</v>
      </c>
      <c r="R46" s="38" t="s">
        <v>252</v>
      </c>
      <c r="S46" s="22" t="s">
        <v>366</v>
      </c>
      <c r="T46" s="140">
        <v>385025149</v>
      </c>
      <c r="U46" s="139" t="s">
        <v>367</v>
      </c>
      <c r="V46" s="22" t="s">
        <v>323</v>
      </c>
      <c r="W46" s="22" t="s">
        <v>324</v>
      </c>
      <c r="X46" s="127"/>
    </row>
    <row r="47" spans="1:24" s="19" customFormat="1" ht="20.25" customHeight="1">
      <c r="A47" s="16">
        <f t="shared" si="1"/>
        <v>28</v>
      </c>
      <c r="B47" s="20" t="s">
        <v>99</v>
      </c>
      <c r="C47" s="50">
        <v>1966</v>
      </c>
      <c r="D47" s="50"/>
      <c r="E47" s="50" t="s">
        <v>100</v>
      </c>
      <c r="F47" s="53" t="s">
        <v>101</v>
      </c>
      <c r="G47" s="17">
        <v>29</v>
      </c>
      <c r="H47" s="18">
        <f t="shared" si="2"/>
        <v>2900</v>
      </c>
      <c r="I47" s="18">
        <v>2900</v>
      </c>
      <c r="J47" s="22">
        <v>10100</v>
      </c>
      <c r="K47" s="22">
        <f t="shared" si="0"/>
        <v>17574000</v>
      </c>
      <c r="L47" s="18"/>
      <c r="M47" s="22">
        <f t="shared" si="3"/>
        <v>0</v>
      </c>
      <c r="N47" s="22"/>
      <c r="O47" s="22">
        <f t="shared" si="6"/>
        <v>0</v>
      </c>
      <c r="P47" s="22">
        <f t="shared" si="4"/>
        <v>2900</v>
      </c>
      <c r="Q47" s="38">
        <f t="shared" si="5"/>
        <v>17574000</v>
      </c>
      <c r="R47" s="38" t="s">
        <v>251</v>
      </c>
      <c r="S47" s="22" t="s">
        <v>368</v>
      </c>
      <c r="T47" s="140">
        <v>385563998</v>
      </c>
      <c r="U47" s="139" t="s">
        <v>358</v>
      </c>
      <c r="V47" s="22" t="s">
        <v>323</v>
      </c>
      <c r="W47" s="22" t="s">
        <v>324</v>
      </c>
      <c r="X47" s="127"/>
    </row>
    <row r="48" spans="1:24" s="19" customFormat="1" ht="20.25" customHeight="1">
      <c r="A48" s="16">
        <f t="shared" si="1"/>
        <v>29</v>
      </c>
      <c r="B48" s="20" t="s">
        <v>102</v>
      </c>
      <c r="C48" s="50">
        <v>1963</v>
      </c>
      <c r="D48" s="50"/>
      <c r="E48" s="50" t="s">
        <v>100</v>
      </c>
      <c r="F48" s="53" t="s">
        <v>103</v>
      </c>
      <c r="G48" s="17">
        <v>20</v>
      </c>
      <c r="H48" s="18">
        <f t="shared" si="2"/>
        <v>2000</v>
      </c>
      <c r="I48" s="18">
        <v>2000</v>
      </c>
      <c r="J48" s="22">
        <v>10100</v>
      </c>
      <c r="K48" s="22">
        <f t="shared" si="0"/>
        <v>12120000</v>
      </c>
      <c r="L48" s="18"/>
      <c r="M48" s="22">
        <f t="shared" si="3"/>
        <v>0</v>
      </c>
      <c r="N48" s="22"/>
      <c r="O48" s="22">
        <f t="shared" si="6"/>
        <v>0</v>
      </c>
      <c r="P48" s="22">
        <f t="shared" si="4"/>
        <v>2000</v>
      </c>
      <c r="Q48" s="38">
        <f t="shared" si="5"/>
        <v>12120000</v>
      </c>
      <c r="R48" s="38" t="s">
        <v>251</v>
      </c>
      <c r="S48" s="22" t="s">
        <v>369</v>
      </c>
      <c r="T48" s="140">
        <v>385760375</v>
      </c>
      <c r="U48" s="141">
        <v>41741</v>
      </c>
      <c r="V48" s="22" t="s">
        <v>323</v>
      </c>
      <c r="W48" s="22" t="s">
        <v>324</v>
      </c>
      <c r="X48" s="127"/>
    </row>
    <row r="49" spans="1:24" s="19" customFormat="1" ht="20.25" customHeight="1">
      <c r="A49" s="16">
        <f t="shared" si="1"/>
        <v>30</v>
      </c>
      <c r="B49" s="20" t="s">
        <v>106</v>
      </c>
      <c r="C49" s="50">
        <v>1965</v>
      </c>
      <c r="D49" s="50"/>
      <c r="E49" s="50" t="s">
        <v>107</v>
      </c>
      <c r="F49" s="53" t="s">
        <v>108</v>
      </c>
      <c r="G49" s="17">
        <v>32</v>
      </c>
      <c r="H49" s="18">
        <f t="shared" si="2"/>
        <v>3200</v>
      </c>
      <c r="I49" s="18">
        <v>3200</v>
      </c>
      <c r="J49" s="22">
        <v>10100</v>
      </c>
      <c r="K49" s="22">
        <f t="shared" si="0"/>
        <v>19392000</v>
      </c>
      <c r="L49" s="18"/>
      <c r="M49" s="22">
        <f t="shared" si="3"/>
        <v>0</v>
      </c>
      <c r="N49" s="22"/>
      <c r="O49" s="22">
        <f t="shared" si="6"/>
        <v>0</v>
      </c>
      <c r="P49" s="22">
        <f t="shared" si="4"/>
        <v>3200</v>
      </c>
      <c r="Q49" s="38">
        <f t="shared" si="5"/>
        <v>19392000</v>
      </c>
      <c r="R49" s="38" t="s">
        <v>250</v>
      </c>
      <c r="S49" s="22" t="s">
        <v>370</v>
      </c>
      <c r="T49" s="140">
        <v>385052321</v>
      </c>
      <c r="U49" s="139" t="s">
        <v>371</v>
      </c>
      <c r="V49" s="22" t="s">
        <v>323</v>
      </c>
      <c r="W49" s="22" t="s">
        <v>324</v>
      </c>
      <c r="X49" s="127"/>
    </row>
    <row r="50" spans="1:24" s="19" customFormat="1" ht="20.25" customHeight="1">
      <c r="A50" s="16">
        <f t="shared" si="1"/>
        <v>31</v>
      </c>
      <c r="B50" s="20" t="s">
        <v>109</v>
      </c>
      <c r="C50" s="50">
        <v>1962</v>
      </c>
      <c r="D50" s="50"/>
      <c r="E50" s="50" t="s">
        <v>107</v>
      </c>
      <c r="F50" s="53" t="s">
        <v>110</v>
      </c>
      <c r="G50" s="17">
        <v>17</v>
      </c>
      <c r="H50" s="18">
        <f t="shared" si="2"/>
        <v>1700</v>
      </c>
      <c r="I50" s="18">
        <v>1700</v>
      </c>
      <c r="J50" s="22">
        <v>10100</v>
      </c>
      <c r="K50" s="22">
        <f>I50*J50*0.6+18000</f>
        <v>10320000</v>
      </c>
      <c r="L50" s="18"/>
      <c r="M50" s="22">
        <f t="shared" si="3"/>
        <v>0</v>
      </c>
      <c r="N50" s="22"/>
      <c r="O50" s="22">
        <f t="shared" si="6"/>
        <v>0</v>
      </c>
      <c r="P50" s="22">
        <f t="shared" si="4"/>
        <v>1700</v>
      </c>
      <c r="Q50" s="38">
        <f t="shared" si="5"/>
        <v>10320000</v>
      </c>
      <c r="R50" s="38" t="s">
        <v>251</v>
      </c>
      <c r="S50" s="22" t="s">
        <v>372</v>
      </c>
      <c r="T50" s="140">
        <v>385006102</v>
      </c>
      <c r="U50" s="139" t="s">
        <v>373</v>
      </c>
      <c r="V50" s="22" t="s">
        <v>323</v>
      </c>
      <c r="W50" s="22" t="s">
        <v>324</v>
      </c>
      <c r="X50" s="127"/>
    </row>
    <row r="51" spans="1:24" s="19" customFormat="1" ht="20.25" customHeight="1">
      <c r="A51" s="16">
        <f t="shared" si="1"/>
        <v>32</v>
      </c>
      <c r="B51" s="20" t="s">
        <v>111</v>
      </c>
      <c r="C51" s="50">
        <v>1983</v>
      </c>
      <c r="D51" s="50"/>
      <c r="E51" s="50" t="s">
        <v>107</v>
      </c>
      <c r="F51" s="53" t="s">
        <v>112</v>
      </c>
      <c r="G51" s="17">
        <v>7</v>
      </c>
      <c r="H51" s="18">
        <f t="shared" si="2"/>
        <v>700</v>
      </c>
      <c r="I51" s="18">
        <v>700</v>
      </c>
      <c r="J51" s="22">
        <v>10100</v>
      </c>
      <c r="K51" s="22">
        <f t="shared" si="0"/>
        <v>4242000</v>
      </c>
      <c r="L51" s="18"/>
      <c r="M51" s="22">
        <f t="shared" si="3"/>
        <v>0</v>
      </c>
      <c r="N51" s="22"/>
      <c r="O51" s="22">
        <f t="shared" si="6"/>
        <v>0</v>
      </c>
      <c r="P51" s="22">
        <f t="shared" si="4"/>
        <v>700</v>
      </c>
      <c r="Q51" s="38">
        <f t="shared" si="5"/>
        <v>4242000</v>
      </c>
      <c r="R51" s="38" t="s">
        <v>259</v>
      </c>
      <c r="S51" s="22" t="s">
        <v>374</v>
      </c>
      <c r="T51" s="140">
        <v>385614044</v>
      </c>
      <c r="U51" s="139" t="s">
        <v>375</v>
      </c>
      <c r="V51" s="22" t="s">
        <v>323</v>
      </c>
      <c r="W51" s="22" t="s">
        <v>324</v>
      </c>
      <c r="X51" s="127"/>
    </row>
    <row r="52" spans="1:24" s="19" customFormat="1" ht="20.25" customHeight="1">
      <c r="A52" s="16">
        <f t="shared" si="1"/>
        <v>33</v>
      </c>
      <c r="B52" s="20" t="s">
        <v>113</v>
      </c>
      <c r="C52" s="50">
        <v>1987</v>
      </c>
      <c r="D52" s="50"/>
      <c r="E52" s="50" t="s">
        <v>107</v>
      </c>
      <c r="F52" s="53" t="s">
        <v>92</v>
      </c>
      <c r="G52" s="17">
        <v>3</v>
      </c>
      <c r="H52" s="18">
        <f t="shared" si="2"/>
        <v>300</v>
      </c>
      <c r="I52" s="18">
        <v>300</v>
      </c>
      <c r="J52" s="22">
        <v>10100</v>
      </c>
      <c r="K52" s="22">
        <f aca="true" t="shared" si="7" ref="K52:K84">I52*J52*0.6</f>
        <v>1818000</v>
      </c>
      <c r="L52" s="18"/>
      <c r="M52" s="22">
        <f t="shared" si="3"/>
        <v>0</v>
      </c>
      <c r="N52" s="22"/>
      <c r="O52" s="22">
        <f t="shared" si="6"/>
        <v>0</v>
      </c>
      <c r="P52" s="22">
        <f t="shared" si="4"/>
        <v>300</v>
      </c>
      <c r="Q52" s="38">
        <f t="shared" si="5"/>
        <v>1818000</v>
      </c>
      <c r="R52" s="38" t="s">
        <v>251</v>
      </c>
      <c r="S52" s="22" t="s">
        <v>376</v>
      </c>
      <c r="T52" s="140">
        <v>385296925</v>
      </c>
      <c r="U52" s="139" t="s">
        <v>377</v>
      </c>
      <c r="V52" s="22" t="s">
        <v>323</v>
      </c>
      <c r="W52" s="22" t="s">
        <v>324</v>
      </c>
      <c r="X52" s="127"/>
    </row>
    <row r="53" spans="1:24" s="19" customFormat="1" ht="20.25" customHeight="1">
      <c r="A53" s="16">
        <f t="shared" si="1"/>
        <v>34</v>
      </c>
      <c r="B53" s="20" t="s">
        <v>114</v>
      </c>
      <c r="C53" s="50">
        <v>1982</v>
      </c>
      <c r="D53" s="50"/>
      <c r="E53" s="50" t="s">
        <v>107</v>
      </c>
      <c r="F53" s="53" t="s">
        <v>92</v>
      </c>
      <c r="G53" s="17">
        <v>8</v>
      </c>
      <c r="H53" s="18">
        <f t="shared" si="2"/>
        <v>800</v>
      </c>
      <c r="I53" s="18">
        <v>800</v>
      </c>
      <c r="J53" s="22">
        <v>10100</v>
      </c>
      <c r="K53" s="22">
        <f t="shared" si="7"/>
        <v>4848000</v>
      </c>
      <c r="L53" s="18"/>
      <c r="M53" s="22">
        <f t="shared" si="3"/>
        <v>0</v>
      </c>
      <c r="N53" s="22"/>
      <c r="O53" s="22">
        <f t="shared" si="6"/>
        <v>0</v>
      </c>
      <c r="P53" s="22">
        <f t="shared" si="4"/>
        <v>800</v>
      </c>
      <c r="Q53" s="38">
        <f t="shared" si="5"/>
        <v>4848000</v>
      </c>
      <c r="R53" s="38" t="s">
        <v>249</v>
      </c>
      <c r="S53" s="22" t="s">
        <v>378</v>
      </c>
      <c r="T53" s="140">
        <v>385367155</v>
      </c>
      <c r="U53" s="141">
        <v>40001</v>
      </c>
      <c r="V53" s="22" t="s">
        <v>323</v>
      </c>
      <c r="W53" s="22" t="s">
        <v>324</v>
      </c>
      <c r="X53" s="127"/>
    </row>
    <row r="54" spans="1:24" s="19" customFormat="1" ht="20.25" customHeight="1">
      <c r="A54" s="16">
        <f t="shared" si="1"/>
        <v>35</v>
      </c>
      <c r="B54" s="20" t="s">
        <v>115</v>
      </c>
      <c r="C54" s="50">
        <v>1977</v>
      </c>
      <c r="D54" s="50"/>
      <c r="E54" s="50" t="s">
        <v>107</v>
      </c>
      <c r="F54" s="53" t="s">
        <v>116</v>
      </c>
      <c r="G54" s="17">
        <v>2</v>
      </c>
      <c r="H54" s="18">
        <f t="shared" si="2"/>
        <v>200</v>
      </c>
      <c r="I54" s="18">
        <v>200</v>
      </c>
      <c r="J54" s="22">
        <v>10100</v>
      </c>
      <c r="K54" s="22">
        <f t="shared" si="7"/>
        <v>1212000</v>
      </c>
      <c r="L54" s="18">
        <v>800</v>
      </c>
      <c r="M54" s="22">
        <f t="shared" si="3"/>
        <v>8080000</v>
      </c>
      <c r="N54" s="22"/>
      <c r="O54" s="22">
        <f t="shared" si="6"/>
        <v>0</v>
      </c>
      <c r="P54" s="22">
        <f t="shared" si="4"/>
        <v>1000</v>
      </c>
      <c r="Q54" s="38">
        <f t="shared" si="5"/>
        <v>9292000</v>
      </c>
      <c r="R54" s="38" t="s">
        <v>252</v>
      </c>
      <c r="S54" s="22" t="s">
        <v>379</v>
      </c>
      <c r="T54" s="140">
        <v>385694525</v>
      </c>
      <c r="U54" s="139" t="s">
        <v>380</v>
      </c>
      <c r="V54" s="22" t="s">
        <v>323</v>
      </c>
      <c r="W54" s="22" t="s">
        <v>324</v>
      </c>
      <c r="X54" s="127"/>
    </row>
    <row r="55" spans="1:24" s="19" customFormat="1" ht="20.25" customHeight="1">
      <c r="A55" s="16">
        <f t="shared" si="1"/>
        <v>36</v>
      </c>
      <c r="B55" s="20" t="s">
        <v>117</v>
      </c>
      <c r="C55" s="50">
        <v>1978</v>
      </c>
      <c r="D55" s="50"/>
      <c r="E55" s="50" t="s">
        <v>118</v>
      </c>
      <c r="F55" s="53" t="s">
        <v>119</v>
      </c>
      <c r="G55" s="17">
        <v>15</v>
      </c>
      <c r="H55" s="18">
        <f t="shared" si="2"/>
        <v>1500</v>
      </c>
      <c r="I55" s="18">
        <v>1500</v>
      </c>
      <c r="J55" s="22">
        <v>10100</v>
      </c>
      <c r="K55" s="22">
        <f t="shared" si="7"/>
        <v>9090000</v>
      </c>
      <c r="L55" s="18"/>
      <c r="M55" s="22">
        <f t="shared" si="3"/>
        <v>0</v>
      </c>
      <c r="N55" s="22"/>
      <c r="O55" s="22">
        <f t="shared" si="6"/>
        <v>0</v>
      </c>
      <c r="P55" s="22">
        <f t="shared" si="4"/>
        <v>1500</v>
      </c>
      <c r="Q55" s="38">
        <f t="shared" si="5"/>
        <v>9090000</v>
      </c>
      <c r="R55" s="38" t="s">
        <v>259</v>
      </c>
      <c r="S55" s="22" t="s">
        <v>381</v>
      </c>
      <c r="T55" s="140">
        <v>385721214</v>
      </c>
      <c r="U55" s="139" t="s">
        <v>382</v>
      </c>
      <c r="V55" s="22" t="s">
        <v>323</v>
      </c>
      <c r="W55" s="22" t="s">
        <v>324</v>
      </c>
      <c r="X55" s="127"/>
    </row>
    <row r="56" spans="1:24" s="19" customFormat="1" ht="20.25" customHeight="1">
      <c r="A56" s="16">
        <f t="shared" si="1"/>
        <v>37</v>
      </c>
      <c r="B56" s="20" t="s">
        <v>120</v>
      </c>
      <c r="C56" s="50">
        <v>1988</v>
      </c>
      <c r="D56" s="50"/>
      <c r="E56" s="50" t="s">
        <v>118</v>
      </c>
      <c r="F56" s="53" t="s">
        <v>121</v>
      </c>
      <c r="G56" s="17">
        <v>4</v>
      </c>
      <c r="H56" s="18">
        <f t="shared" si="2"/>
        <v>400</v>
      </c>
      <c r="I56" s="18">
        <v>400</v>
      </c>
      <c r="J56" s="22">
        <v>10100</v>
      </c>
      <c r="K56" s="22">
        <f t="shared" si="7"/>
        <v>2424000</v>
      </c>
      <c r="L56" s="18"/>
      <c r="M56" s="22">
        <f t="shared" si="3"/>
        <v>0</v>
      </c>
      <c r="N56" s="22"/>
      <c r="O56" s="22">
        <f t="shared" si="6"/>
        <v>0</v>
      </c>
      <c r="P56" s="22">
        <f t="shared" si="4"/>
        <v>400</v>
      </c>
      <c r="Q56" s="38">
        <f t="shared" si="5"/>
        <v>2424000</v>
      </c>
      <c r="R56" s="38" t="s">
        <v>259</v>
      </c>
      <c r="S56" s="22" t="s">
        <v>383</v>
      </c>
      <c r="T56" s="140">
        <v>385366503</v>
      </c>
      <c r="U56" s="141">
        <v>41731</v>
      </c>
      <c r="V56" s="22" t="s">
        <v>323</v>
      </c>
      <c r="W56" s="22" t="s">
        <v>324</v>
      </c>
      <c r="X56" s="127"/>
    </row>
    <row r="57" spans="1:24" s="19" customFormat="1" ht="20.25" customHeight="1">
      <c r="A57" s="16">
        <f t="shared" si="1"/>
        <v>38</v>
      </c>
      <c r="B57" s="20" t="s">
        <v>122</v>
      </c>
      <c r="C57" s="50">
        <v>1988</v>
      </c>
      <c r="D57" s="50"/>
      <c r="E57" s="50" t="s">
        <v>118</v>
      </c>
      <c r="F57" s="53" t="s">
        <v>92</v>
      </c>
      <c r="G57" s="17">
        <v>3</v>
      </c>
      <c r="H57" s="18">
        <f t="shared" si="2"/>
        <v>300</v>
      </c>
      <c r="I57" s="18">
        <v>300</v>
      </c>
      <c r="J57" s="22">
        <v>10100</v>
      </c>
      <c r="K57" s="22">
        <f t="shared" si="7"/>
        <v>1818000</v>
      </c>
      <c r="L57" s="18">
        <v>1700</v>
      </c>
      <c r="M57" s="22">
        <f t="shared" si="3"/>
        <v>17170000</v>
      </c>
      <c r="N57" s="22"/>
      <c r="O57" s="22">
        <f t="shared" si="6"/>
        <v>0</v>
      </c>
      <c r="P57" s="22">
        <f t="shared" si="4"/>
        <v>2000</v>
      </c>
      <c r="Q57" s="38">
        <f t="shared" si="5"/>
        <v>18988000</v>
      </c>
      <c r="R57" s="38" t="s">
        <v>259</v>
      </c>
      <c r="S57" s="142" t="s">
        <v>384</v>
      </c>
      <c r="T57" s="143">
        <v>385397552</v>
      </c>
      <c r="U57" s="141">
        <v>40063</v>
      </c>
      <c r="V57" s="22" t="s">
        <v>323</v>
      </c>
      <c r="W57" s="22" t="s">
        <v>324</v>
      </c>
      <c r="X57" s="127"/>
    </row>
    <row r="58" spans="1:24" s="19" customFormat="1" ht="20.25" customHeight="1">
      <c r="A58" s="16">
        <f t="shared" si="1"/>
        <v>39</v>
      </c>
      <c r="B58" s="20" t="s">
        <v>123</v>
      </c>
      <c r="C58" s="50">
        <v>1990</v>
      </c>
      <c r="D58" s="50"/>
      <c r="E58" s="50" t="s">
        <v>118</v>
      </c>
      <c r="F58" s="53" t="s">
        <v>124</v>
      </c>
      <c r="G58" s="17">
        <v>3</v>
      </c>
      <c r="H58" s="18">
        <f t="shared" si="2"/>
        <v>300</v>
      </c>
      <c r="I58" s="18">
        <v>300</v>
      </c>
      <c r="J58" s="22">
        <v>10100</v>
      </c>
      <c r="K58" s="22">
        <f t="shared" si="7"/>
        <v>1818000</v>
      </c>
      <c r="L58" s="18"/>
      <c r="M58" s="22">
        <f t="shared" si="3"/>
        <v>0</v>
      </c>
      <c r="N58" s="22"/>
      <c r="O58" s="22">
        <f t="shared" si="6"/>
        <v>0</v>
      </c>
      <c r="P58" s="22">
        <f t="shared" si="4"/>
        <v>300</v>
      </c>
      <c r="Q58" s="38">
        <f t="shared" si="5"/>
        <v>1818000</v>
      </c>
      <c r="R58" s="38" t="s">
        <v>259</v>
      </c>
      <c r="S58" s="22" t="s">
        <v>385</v>
      </c>
      <c r="T58" s="143">
        <v>365891741</v>
      </c>
      <c r="U58" s="139" t="s">
        <v>386</v>
      </c>
      <c r="V58" s="22" t="s">
        <v>323</v>
      </c>
      <c r="W58" s="22" t="s">
        <v>324</v>
      </c>
      <c r="X58" s="127"/>
    </row>
    <row r="59" spans="1:24" s="19" customFormat="1" ht="20.25" customHeight="1">
      <c r="A59" s="16">
        <f t="shared" si="1"/>
        <v>40</v>
      </c>
      <c r="B59" s="20" t="s">
        <v>125</v>
      </c>
      <c r="C59" s="50">
        <v>1985</v>
      </c>
      <c r="D59" s="50"/>
      <c r="E59" s="50" t="s">
        <v>118</v>
      </c>
      <c r="F59" s="53" t="s">
        <v>126</v>
      </c>
      <c r="G59" s="17">
        <v>5</v>
      </c>
      <c r="H59" s="18">
        <f t="shared" si="2"/>
        <v>500</v>
      </c>
      <c r="I59" s="18">
        <v>500</v>
      </c>
      <c r="J59" s="22">
        <v>10100</v>
      </c>
      <c r="K59" s="22">
        <f t="shared" si="7"/>
        <v>3030000</v>
      </c>
      <c r="L59" s="18"/>
      <c r="M59" s="22">
        <f t="shared" si="3"/>
        <v>0</v>
      </c>
      <c r="N59" s="22"/>
      <c r="O59" s="22">
        <f t="shared" si="6"/>
        <v>0</v>
      </c>
      <c r="P59" s="22">
        <f t="shared" si="4"/>
        <v>500</v>
      </c>
      <c r="Q59" s="38">
        <f t="shared" si="5"/>
        <v>3030000</v>
      </c>
      <c r="R59" s="38" t="s">
        <v>259</v>
      </c>
      <c r="S59" s="22" t="s">
        <v>387</v>
      </c>
      <c r="T59" s="140">
        <v>385306329</v>
      </c>
      <c r="U59" s="139" t="s">
        <v>388</v>
      </c>
      <c r="V59" s="22" t="s">
        <v>323</v>
      </c>
      <c r="W59" s="22" t="s">
        <v>324</v>
      </c>
      <c r="X59" s="127"/>
    </row>
    <row r="60" spans="1:24" s="19" customFormat="1" ht="20.25" customHeight="1">
      <c r="A60" s="16">
        <f t="shared" si="1"/>
        <v>41</v>
      </c>
      <c r="B60" s="20" t="s">
        <v>127</v>
      </c>
      <c r="C60" s="50">
        <v>1981</v>
      </c>
      <c r="D60" s="50"/>
      <c r="E60" s="50" t="s">
        <v>118</v>
      </c>
      <c r="F60" s="53" t="s">
        <v>65</v>
      </c>
      <c r="G60" s="17">
        <v>5</v>
      </c>
      <c r="H60" s="18">
        <f t="shared" si="2"/>
        <v>500</v>
      </c>
      <c r="I60" s="18">
        <v>500</v>
      </c>
      <c r="J60" s="22">
        <v>10100</v>
      </c>
      <c r="K60" s="22">
        <f t="shared" si="7"/>
        <v>3030000</v>
      </c>
      <c r="L60" s="18"/>
      <c r="M60" s="22">
        <f t="shared" si="3"/>
        <v>0</v>
      </c>
      <c r="N60" s="22"/>
      <c r="O60" s="22">
        <f t="shared" si="6"/>
        <v>0</v>
      </c>
      <c r="P60" s="22">
        <f t="shared" si="4"/>
        <v>500</v>
      </c>
      <c r="Q60" s="38">
        <f t="shared" si="5"/>
        <v>3030000</v>
      </c>
      <c r="R60" s="38" t="s">
        <v>259</v>
      </c>
      <c r="S60" s="22" t="s">
        <v>389</v>
      </c>
      <c r="T60" s="140">
        <v>385225844</v>
      </c>
      <c r="U60" s="139" t="s">
        <v>390</v>
      </c>
      <c r="V60" s="22" t="s">
        <v>323</v>
      </c>
      <c r="W60" s="22" t="s">
        <v>324</v>
      </c>
      <c r="X60" s="127"/>
    </row>
    <row r="61" spans="1:24" s="19" customFormat="1" ht="20.25" customHeight="1">
      <c r="A61" s="16">
        <f t="shared" si="1"/>
        <v>42</v>
      </c>
      <c r="B61" s="20" t="s">
        <v>128</v>
      </c>
      <c r="C61" s="50">
        <v>1985</v>
      </c>
      <c r="D61" s="50"/>
      <c r="E61" s="50" t="s">
        <v>118</v>
      </c>
      <c r="F61" s="53" t="s">
        <v>92</v>
      </c>
      <c r="G61" s="17">
        <v>3</v>
      </c>
      <c r="H61" s="18">
        <f t="shared" si="2"/>
        <v>300</v>
      </c>
      <c r="I61" s="18">
        <v>300</v>
      </c>
      <c r="J61" s="22">
        <v>10100</v>
      </c>
      <c r="K61" s="22">
        <f t="shared" si="7"/>
        <v>1818000</v>
      </c>
      <c r="L61" s="18"/>
      <c r="M61" s="22">
        <f t="shared" si="3"/>
        <v>0</v>
      </c>
      <c r="N61" s="22"/>
      <c r="O61" s="22">
        <f t="shared" si="6"/>
        <v>0</v>
      </c>
      <c r="P61" s="22">
        <f t="shared" si="4"/>
        <v>300</v>
      </c>
      <c r="Q61" s="38">
        <f t="shared" si="5"/>
        <v>1818000</v>
      </c>
      <c r="R61" s="38" t="s">
        <v>259</v>
      </c>
      <c r="S61" s="22" t="s">
        <v>391</v>
      </c>
      <c r="T61" s="140">
        <v>385312158</v>
      </c>
      <c r="U61" s="139" t="s">
        <v>392</v>
      </c>
      <c r="V61" s="22" t="s">
        <v>323</v>
      </c>
      <c r="W61" s="22" t="s">
        <v>324</v>
      </c>
      <c r="X61" s="127"/>
    </row>
    <row r="62" spans="1:24" s="19" customFormat="1" ht="20.25" customHeight="1">
      <c r="A62" s="16">
        <f t="shared" si="1"/>
        <v>43</v>
      </c>
      <c r="B62" s="20" t="s">
        <v>129</v>
      </c>
      <c r="C62" s="50">
        <v>1990</v>
      </c>
      <c r="D62" s="50"/>
      <c r="E62" s="50" t="s">
        <v>118</v>
      </c>
      <c r="F62" s="53" t="s">
        <v>62</v>
      </c>
      <c r="G62" s="17">
        <v>1</v>
      </c>
      <c r="H62" s="18">
        <f t="shared" si="2"/>
        <v>100</v>
      </c>
      <c r="I62" s="18">
        <v>100</v>
      </c>
      <c r="J62" s="22">
        <v>10100</v>
      </c>
      <c r="K62" s="22">
        <f t="shared" si="7"/>
        <v>606000</v>
      </c>
      <c r="L62" s="18"/>
      <c r="M62" s="22">
        <f t="shared" si="3"/>
        <v>0</v>
      </c>
      <c r="N62" s="22"/>
      <c r="O62" s="22">
        <f t="shared" si="6"/>
        <v>0</v>
      </c>
      <c r="P62" s="22">
        <f t="shared" si="4"/>
        <v>100</v>
      </c>
      <c r="Q62" s="38">
        <f t="shared" si="5"/>
        <v>606000</v>
      </c>
      <c r="R62" s="38" t="s">
        <v>251</v>
      </c>
      <c r="S62" s="22" t="s">
        <v>393</v>
      </c>
      <c r="T62" s="140">
        <v>381592369</v>
      </c>
      <c r="U62" s="139" t="s">
        <v>394</v>
      </c>
      <c r="V62" s="22" t="s">
        <v>395</v>
      </c>
      <c r="W62" s="22" t="s">
        <v>324</v>
      </c>
      <c r="X62" s="127"/>
    </row>
    <row r="63" spans="1:24" s="19" customFormat="1" ht="20.25" customHeight="1">
      <c r="A63" s="16">
        <f t="shared" si="1"/>
        <v>44</v>
      </c>
      <c r="B63" s="20" t="s">
        <v>130</v>
      </c>
      <c r="C63" s="50">
        <v>1982</v>
      </c>
      <c r="D63" s="50"/>
      <c r="E63" s="50" t="s">
        <v>118</v>
      </c>
      <c r="F63" s="53" t="s">
        <v>131</v>
      </c>
      <c r="G63" s="17">
        <v>5</v>
      </c>
      <c r="H63" s="18">
        <f t="shared" si="2"/>
        <v>500</v>
      </c>
      <c r="I63" s="18">
        <v>500</v>
      </c>
      <c r="J63" s="22">
        <v>10100</v>
      </c>
      <c r="K63" s="22">
        <f t="shared" si="7"/>
        <v>3030000</v>
      </c>
      <c r="L63" s="18"/>
      <c r="M63" s="22">
        <f t="shared" si="3"/>
        <v>0</v>
      </c>
      <c r="N63" s="22"/>
      <c r="O63" s="22">
        <f t="shared" si="6"/>
        <v>0</v>
      </c>
      <c r="P63" s="22">
        <f t="shared" si="4"/>
        <v>500</v>
      </c>
      <c r="Q63" s="38">
        <f t="shared" si="5"/>
        <v>3030000</v>
      </c>
      <c r="R63" s="38" t="s">
        <v>259</v>
      </c>
      <c r="S63" s="22" t="s">
        <v>396</v>
      </c>
      <c r="T63" s="140">
        <v>385225715</v>
      </c>
      <c r="U63" s="139" t="s">
        <v>397</v>
      </c>
      <c r="V63" s="22" t="s">
        <v>323</v>
      </c>
      <c r="W63" s="22" t="s">
        <v>324</v>
      </c>
      <c r="X63" s="127"/>
    </row>
    <row r="64" spans="1:24" s="19" customFormat="1" ht="20.25" customHeight="1">
      <c r="A64" s="16">
        <f t="shared" si="1"/>
        <v>45</v>
      </c>
      <c r="B64" s="20" t="s">
        <v>132</v>
      </c>
      <c r="C64" s="50">
        <v>1977</v>
      </c>
      <c r="D64" s="50"/>
      <c r="E64" s="50" t="s">
        <v>118</v>
      </c>
      <c r="F64" s="53" t="s">
        <v>133</v>
      </c>
      <c r="G64" s="17">
        <v>14</v>
      </c>
      <c r="H64" s="18">
        <f t="shared" si="2"/>
        <v>1400</v>
      </c>
      <c r="I64" s="18">
        <v>1400</v>
      </c>
      <c r="J64" s="22">
        <v>10100</v>
      </c>
      <c r="K64" s="22">
        <f t="shared" si="7"/>
        <v>8484000</v>
      </c>
      <c r="L64" s="18"/>
      <c r="M64" s="22">
        <f t="shared" si="3"/>
        <v>0</v>
      </c>
      <c r="N64" s="22"/>
      <c r="O64" s="22">
        <f t="shared" si="6"/>
        <v>0</v>
      </c>
      <c r="P64" s="22">
        <f t="shared" si="4"/>
        <v>1400</v>
      </c>
      <c r="Q64" s="38">
        <f t="shared" si="5"/>
        <v>8484000</v>
      </c>
      <c r="R64" s="38" t="s">
        <v>252</v>
      </c>
      <c r="S64" s="22" t="s">
        <v>398</v>
      </c>
      <c r="T64" s="140">
        <v>385101435</v>
      </c>
      <c r="U64" s="139" t="s">
        <v>399</v>
      </c>
      <c r="V64" s="22" t="s">
        <v>323</v>
      </c>
      <c r="W64" s="22" t="s">
        <v>324</v>
      </c>
      <c r="X64" s="127"/>
    </row>
    <row r="65" spans="1:24" s="19" customFormat="1" ht="20.25" customHeight="1">
      <c r="A65" s="16">
        <f t="shared" si="1"/>
        <v>46</v>
      </c>
      <c r="B65" s="20" t="s">
        <v>134</v>
      </c>
      <c r="C65" s="50">
        <v>1982</v>
      </c>
      <c r="D65" s="50"/>
      <c r="E65" s="50" t="s">
        <v>118</v>
      </c>
      <c r="F65" s="53" t="s">
        <v>126</v>
      </c>
      <c r="G65" s="17">
        <v>5</v>
      </c>
      <c r="H65" s="18">
        <f t="shared" si="2"/>
        <v>500</v>
      </c>
      <c r="I65" s="18">
        <v>500</v>
      </c>
      <c r="J65" s="22">
        <v>10100</v>
      </c>
      <c r="K65" s="22">
        <f t="shared" si="7"/>
        <v>3030000</v>
      </c>
      <c r="L65" s="18"/>
      <c r="M65" s="22">
        <f t="shared" si="3"/>
        <v>0</v>
      </c>
      <c r="N65" s="22"/>
      <c r="O65" s="22">
        <f t="shared" si="6"/>
        <v>0</v>
      </c>
      <c r="P65" s="22">
        <f t="shared" si="4"/>
        <v>500</v>
      </c>
      <c r="Q65" s="38">
        <f t="shared" si="5"/>
        <v>3030000</v>
      </c>
      <c r="R65" s="38" t="s">
        <v>259</v>
      </c>
      <c r="S65" s="22" t="s">
        <v>400</v>
      </c>
      <c r="T65" s="140">
        <v>385144810</v>
      </c>
      <c r="U65" s="139" t="s">
        <v>401</v>
      </c>
      <c r="V65" s="22" t="s">
        <v>323</v>
      </c>
      <c r="W65" s="22" t="s">
        <v>324</v>
      </c>
      <c r="X65" s="127"/>
    </row>
    <row r="66" spans="1:24" s="19" customFormat="1" ht="20.25" customHeight="1">
      <c r="A66" s="16">
        <f t="shared" si="1"/>
        <v>47</v>
      </c>
      <c r="B66" s="20" t="s">
        <v>135</v>
      </c>
      <c r="C66" s="50">
        <v>1990</v>
      </c>
      <c r="D66" s="50"/>
      <c r="E66" s="50" t="s">
        <v>118</v>
      </c>
      <c r="F66" s="53" t="s">
        <v>136</v>
      </c>
      <c r="G66" s="17">
        <v>2</v>
      </c>
      <c r="H66" s="18">
        <f t="shared" si="2"/>
        <v>200</v>
      </c>
      <c r="I66" s="18">
        <v>200</v>
      </c>
      <c r="J66" s="22">
        <v>10100</v>
      </c>
      <c r="K66" s="22">
        <f t="shared" si="7"/>
        <v>1212000</v>
      </c>
      <c r="L66" s="18"/>
      <c r="M66" s="22">
        <f t="shared" si="3"/>
        <v>0</v>
      </c>
      <c r="N66" s="22"/>
      <c r="O66" s="22">
        <f t="shared" si="6"/>
        <v>0</v>
      </c>
      <c r="P66" s="22">
        <f t="shared" si="4"/>
        <v>200</v>
      </c>
      <c r="Q66" s="38">
        <f t="shared" si="5"/>
        <v>1212000</v>
      </c>
      <c r="R66" s="38" t="s">
        <v>259</v>
      </c>
      <c r="S66" s="22" t="s">
        <v>402</v>
      </c>
      <c r="T66" s="140">
        <v>385456787</v>
      </c>
      <c r="U66" s="139" t="s">
        <v>403</v>
      </c>
      <c r="V66" s="22" t="s">
        <v>323</v>
      </c>
      <c r="W66" s="22" t="s">
        <v>324</v>
      </c>
      <c r="X66" s="127"/>
    </row>
    <row r="67" spans="1:24" s="19" customFormat="1" ht="20.25" customHeight="1">
      <c r="A67" s="16">
        <f t="shared" si="1"/>
        <v>48</v>
      </c>
      <c r="B67" s="20" t="s">
        <v>137</v>
      </c>
      <c r="C67" s="50">
        <v>1980</v>
      </c>
      <c r="D67" s="50"/>
      <c r="E67" s="50" t="s">
        <v>138</v>
      </c>
      <c r="F67" s="53" t="s">
        <v>139</v>
      </c>
      <c r="G67" s="17">
        <v>11</v>
      </c>
      <c r="H67" s="18">
        <f t="shared" si="2"/>
        <v>1100</v>
      </c>
      <c r="I67" s="18">
        <v>1100</v>
      </c>
      <c r="J67" s="22">
        <v>10100</v>
      </c>
      <c r="K67" s="22">
        <f t="shared" si="7"/>
        <v>6666000</v>
      </c>
      <c r="L67" s="18"/>
      <c r="M67" s="22">
        <f t="shared" si="3"/>
        <v>0</v>
      </c>
      <c r="N67" s="22">
        <v>3900</v>
      </c>
      <c r="O67" s="22">
        <f t="shared" si="6"/>
        <v>39390000</v>
      </c>
      <c r="P67" s="22">
        <f t="shared" si="4"/>
        <v>5000</v>
      </c>
      <c r="Q67" s="38">
        <f t="shared" si="5"/>
        <v>46056000</v>
      </c>
      <c r="R67" s="38" t="s">
        <v>249</v>
      </c>
      <c r="S67" s="22" t="s">
        <v>404</v>
      </c>
      <c r="T67" s="140">
        <v>385301784</v>
      </c>
      <c r="U67" s="141">
        <v>37384</v>
      </c>
      <c r="V67" s="22" t="s">
        <v>323</v>
      </c>
      <c r="W67" s="22" t="s">
        <v>324</v>
      </c>
      <c r="X67" s="127"/>
    </row>
    <row r="68" spans="1:24" s="19" customFormat="1" ht="20.25" customHeight="1">
      <c r="A68" s="16">
        <f t="shared" si="1"/>
        <v>49</v>
      </c>
      <c r="B68" s="20" t="s">
        <v>140</v>
      </c>
      <c r="C68" s="50">
        <v>1975</v>
      </c>
      <c r="D68" s="50"/>
      <c r="E68" s="50" t="s">
        <v>141</v>
      </c>
      <c r="F68" s="53" t="s">
        <v>69</v>
      </c>
      <c r="G68" s="17">
        <v>14</v>
      </c>
      <c r="H68" s="18">
        <f t="shared" si="2"/>
        <v>1400</v>
      </c>
      <c r="I68" s="18">
        <v>1400</v>
      </c>
      <c r="J68" s="22">
        <v>10100</v>
      </c>
      <c r="K68" s="22">
        <f t="shared" si="7"/>
        <v>8484000</v>
      </c>
      <c r="L68" s="18"/>
      <c r="M68" s="22">
        <f t="shared" si="3"/>
        <v>0</v>
      </c>
      <c r="N68" s="22"/>
      <c r="O68" s="22">
        <f t="shared" si="6"/>
        <v>0</v>
      </c>
      <c r="P68" s="22">
        <f t="shared" si="4"/>
        <v>1400</v>
      </c>
      <c r="Q68" s="38">
        <f t="shared" si="5"/>
        <v>8484000</v>
      </c>
      <c r="R68" s="38"/>
      <c r="S68" s="22" t="s">
        <v>405</v>
      </c>
      <c r="T68" s="140">
        <v>331378401</v>
      </c>
      <c r="U68" s="139" t="s">
        <v>406</v>
      </c>
      <c r="V68" s="22" t="s">
        <v>407</v>
      </c>
      <c r="W68" s="22" t="s">
        <v>324</v>
      </c>
      <c r="X68" s="127"/>
    </row>
    <row r="69" spans="1:24" s="19" customFormat="1" ht="20.25" customHeight="1">
      <c r="A69" s="16">
        <f t="shared" si="1"/>
        <v>50</v>
      </c>
      <c r="B69" s="20" t="s">
        <v>142</v>
      </c>
      <c r="C69" s="50"/>
      <c r="D69" s="50">
        <v>1984</v>
      </c>
      <c r="E69" s="50" t="s">
        <v>143</v>
      </c>
      <c r="F69" s="53" t="s">
        <v>144</v>
      </c>
      <c r="G69" s="17">
        <v>8</v>
      </c>
      <c r="H69" s="18">
        <f t="shared" si="2"/>
        <v>800</v>
      </c>
      <c r="I69" s="18">
        <v>800</v>
      </c>
      <c r="J69" s="22">
        <v>10100</v>
      </c>
      <c r="K69" s="22">
        <f t="shared" si="7"/>
        <v>4848000</v>
      </c>
      <c r="L69" s="18"/>
      <c r="M69" s="22">
        <f t="shared" si="3"/>
        <v>0</v>
      </c>
      <c r="N69" s="22"/>
      <c r="O69" s="22">
        <f t="shared" si="6"/>
        <v>0</v>
      </c>
      <c r="P69" s="22">
        <f t="shared" si="4"/>
        <v>800</v>
      </c>
      <c r="Q69" s="38">
        <f t="shared" si="5"/>
        <v>4848000</v>
      </c>
      <c r="R69" s="38" t="s">
        <v>259</v>
      </c>
      <c r="S69" s="22" t="s">
        <v>408</v>
      </c>
      <c r="T69" s="140">
        <v>385120869</v>
      </c>
      <c r="U69" s="139" t="s">
        <v>409</v>
      </c>
      <c r="V69" s="22" t="s">
        <v>323</v>
      </c>
      <c r="W69" s="22" t="s">
        <v>324</v>
      </c>
      <c r="X69" s="127"/>
    </row>
    <row r="70" spans="1:24" s="19" customFormat="1" ht="20.25" customHeight="1">
      <c r="A70" s="16">
        <f t="shared" si="1"/>
        <v>51</v>
      </c>
      <c r="B70" s="20" t="s">
        <v>145</v>
      </c>
      <c r="C70" s="50">
        <v>1989</v>
      </c>
      <c r="D70" s="50"/>
      <c r="E70" s="50" t="s">
        <v>146</v>
      </c>
      <c r="F70" s="53" t="s">
        <v>147</v>
      </c>
      <c r="G70" s="17">
        <v>1</v>
      </c>
      <c r="H70" s="18">
        <f t="shared" si="2"/>
        <v>100</v>
      </c>
      <c r="I70" s="18">
        <v>100</v>
      </c>
      <c r="J70" s="22">
        <v>10100</v>
      </c>
      <c r="K70" s="22">
        <f t="shared" si="7"/>
        <v>606000</v>
      </c>
      <c r="L70" s="18"/>
      <c r="M70" s="22">
        <f t="shared" si="3"/>
        <v>0</v>
      </c>
      <c r="N70" s="22"/>
      <c r="O70" s="22">
        <f t="shared" si="6"/>
        <v>0</v>
      </c>
      <c r="P70" s="22">
        <f t="shared" si="4"/>
        <v>100</v>
      </c>
      <c r="Q70" s="38">
        <f t="shared" si="5"/>
        <v>606000</v>
      </c>
      <c r="R70" s="38"/>
      <c r="S70" s="22" t="s">
        <v>410</v>
      </c>
      <c r="T70" s="140">
        <v>385365955</v>
      </c>
      <c r="U70" s="139" t="s">
        <v>411</v>
      </c>
      <c r="V70" s="22" t="s">
        <v>323</v>
      </c>
      <c r="W70" s="22" t="s">
        <v>324</v>
      </c>
      <c r="X70" s="127"/>
    </row>
    <row r="71" spans="1:24" s="19" customFormat="1" ht="20.25" customHeight="1">
      <c r="A71" s="16">
        <f t="shared" si="1"/>
        <v>52</v>
      </c>
      <c r="B71" s="20" t="s">
        <v>149</v>
      </c>
      <c r="C71" s="50">
        <v>1965</v>
      </c>
      <c r="D71" s="50"/>
      <c r="E71" s="50" t="s">
        <v>150</v>
      </c>
      <c r="F71" s="53" t="s">
        <v>151</v>
      </c>
      <c r="G71" s="17">
        <v>29</v>
      </c>
      <c r="H71" s="18">
        <f t="shared" si="2"/>
        <v>2900</v>
      </c>
      <c r="I71" s="18">
        <v>2900</v>
      </c>
      <c r="J71" s="22">
        <v>10100</v>
      </c>
      <c r="K71" s="22">
        <f t="shared" si="7"/>
        <v>17574000</v>
      </c>
      <c r="L71" s="18"/>
      <c r="M71" s="22">
        <f t="shared" si="3"/>
        <v>0</v>
      </c>
      <c r="N71" s="22"/>
      <c r="O71" s="22">
        <f t="shared" si="6"/>
        <v>0</v>
      </c>
      <c r="P71" s="22">
        <f t="shared" si="4"/>
        <v>2900</v>
      </c>
      <c r="Q71" s="38">
        <f t="shared" si="5"/>
        <v>17574000</v>
      </c>
      <c r="R71" s="38" t="s">
        <v>259</v>
      </c>
      <c r="S71" s="142" t="s">
        <v>412</v>
      </c>
      <c r="T71" s="143">
        <v>385333431</v>
      </c>
      <c r="U71" s="139" t="s">
        <v>413</v>
      </c>
      <c r="V71" s="22" t="s">
        <v>323</v>
      </c>
      <c r="W71" s="22" t="s">
        <v>324</v>
      </c>
      <c r="X71" s="127"/>
    </row>
    <row r="72" spans="1:24" s="19" customFormat="1" ht="20.25" customHeight="1">
      <c r="A72" s="16">
        <f t="shared" si="1"/>
        <v>53</v>
      </c>
      <c r="B72" s="20" t="s">
        <v>152</v>
      </c>
      <c r="C72" s="50">
        <v>1985</v>
      </c>
      <c r="D72" s="50"/>
      <c r="E72" s="50" t="s">
        <v>150</v>
      </c>
      <c r="F72" s="53" t="s">
        <v>139</v>
      </c>
      <c r="G72" s="17">
        <v>11</v>
      </c>
      <c r="H72" s="18">
        <f t="shared" si="2"/>
        <v>1100</v>
      </c>
      <c r="I72" s="18">
        <v>1100</v>
      </c>
      <c r="J72" s="22">
        <v>10100</v>
      </c>
      <c r="K72" s="22">
        <f t="shared" si="7"/>
        <v>6666000</v>
      </c>
      <c r="L72" s="18"/>
      <c r="M72" s="22">
        <f t="shared" si="3"/>
        <v>0</v>
      </c>
      <c r="N72" s="22"/>
      <c r="O72" s="22">
        <f t="shared" si="6"/>
        <v>0</v>
      </c>
      <c r="P72" s="22">
        <f t="shared" si="4"/>
        <v>1100</v>
      </c>
      <c r="Q72" s="38">
        <f t="shared" si="5"/>
        <v>6666000</v>
      </c>
      <c r="R72" s="38"/>
      <c r="S72" s="22" t="s">
        <v>414</v>
      </c>
      <c r="T72" s="140">
        <v>385301757</v>
      </c>
      <c r="U72" s="139" t="s">
        <v>415</v>
      </c>
      <c r="V72" s="22" t="s">
        <v>323</v>
      </c>
      <c r="W72" s="22" t="s">
        <v>324</v>
      </c>
      <c r="X72" s="127"/>
    </row>
    <row r="73" spans="1:24" s="19" customFormat="1" ht="20.25" customHeight="1">
      <c r="A73" s="16">
        <f t="shared" si="1"/>
        <v>54</v>
      </c>
      <c r="B73" s="20" t="s">
        <v>153</v>
      </c>
      <c r="C73" s="50"/>
      <c r="D73" s="50">
        <v>1966</v>
      </c>
      <c r="E73" s="50" t="s">
        <v>150</v>
      </c>
      <c r="F73" s="53" t="s">
        <v>154</v>
      </c>
      <c r="G73" s="17">
        <v>15</v>
      </c>
      <c r="H73" s="18">
        <f t="shared" si="2"/>
        <v>1500</v>
      </c>
      <c r="I73" s="18">
        <v>1500</v>
      </c>
      <c r="J73" s="22">
        <v>10100</v>
      </c>
      <c r="K73" s="22">
        <f t="shared" si="7"/>
        <v>9090000</v>
      </c>
      <c r="L73" s="18">
        <v>1200</v>
      </c>
      <c r="M73" s="22">
        <f t="shared" si="3"/>
        <v>12120000</v>
      </c>
      <c r="N73" s="22"/>
      <c r="O73" s="22">
        <f t="shared" si="6"/>
        <v>0</v>
      </c>
      <c r="P73" s="22">
        <f t="shared" si="4"/>
        <v>2700</v>
      </c>
      <c r="Q73" s="38">
        <f t="shared" si="5"/>
        <v>21210000</v>
      </c>
      <c r="R73" s="38" t="s">
        <v>259</v>
      </c>
      <c r="S73" s="22" t="s">
        <v>416</v>
      </c>
      <c r="T73" s="143">
        <v>385591730</v>
      </c>
      <c r="U73" s="144" t="s">
        <v>417</v>
      </c>
      <c r="V73" s="22" t="s">
        <v>323</v>
      </c>
      <c r="W73" s="22" t="s">
        <v>324</v>
      </c>
      <c r="X73" s="127"/>
    </row>
    <row r="74" spans="1:24" s="19" customFormat="1" ht="20.25" customHeight="1">
      <c r="A74" s="16">
        <f t="shared" si="1"/>
        <v>55</v>
      </c>
      <c r="B74" s="20" t="s">
        <v>155</v>
      </c>
      <c r="C74" s="50">
        <v>1982</v>
      </c>
      <c r="D74" s="50"/>
      <c r="E74" s="50" t="s">
        <v>150</v>
      </c>
      <c r="F74" s="53" t="s">
        <v>156</v>
      </c>
      <c r="G74" s="17">
        <v>5</v>
      </c>
      <c r="H74" s="18">
        <f t="shared" si="2"/>
        <v>500</v>
      </c>
      <c r="I74" s="18">
        <v>500</v>
      </c>
      <c r="J74" s="22">
        <v>10100</v>
      </c>
      <c r="K74" s="22">
        <f t="shared" si="7"/>
        <v>3030000</v>
      </c>
      <c r="L74" s="18"/>
      <c r="M74" s="22">
        <f t="shared" si="3"/>
        <v>0</v>
      </c>
      <c r="N74" s="22"/>
      <c r="O74" s="22">
        <f t="shared" si="6"/>
        <v>0</v>
      </c>
      <c r="P74" s="22">
        <f t="shared" si="4"/>
        <v>500</v>
      </c>
      <c r="Q74" s="38">
        <f t="shared" si="5"/>
        <v>3030000</v>
      </c>
      <c r="R74" s="38"/>
      <c r="S74" s="22" t="s">
        <v>418</v>
      </c>
      <c r="T74" s="140">
        <v>385143483</v>
      </c>
      <c r="U74" s="139" t="s">
        <v>419</v>
      </c>
      <c r="V74" s="22" t="s">
        <v>323</v>
      </c>
      <c r="W74" s="22" t="s">
        <v>324</v>
      </c>
      <c r="X74" s="127"/>
    </row>
    <row r="75" spans="1:24" s="19" customFormat="1" ht="20.25" customHeight="1">
      <c r="A75" s="16">
        <f t="shared" si="1"/>
        <v>56</v>
      </c>
      <c r="B75" s="20" t="s">
        <v>159</v>
      </c>
      <c r="C75" s="50">
        <v>1985</v>
      </c>
      <c r="D75" s="50"/>
      <c r="E75" s="50" t="s">
        <v>150</v>
      </c>
      <c r="F75" s="53" t="s">
        <v>158</v>
      </c>
      <c r="G75" s="17">
        <v>2</v>
      </c>
      <c r="H75" s="18">
        <f t="shared" si="2"/>
        <v>200</v>
      </c>
      <c r="I75" s="18">
        <v>200</v>
      </c>
      <c r="J75" s="22">
        <v>10100</v>
      </c>
      <c r="K75" s="22">
        <f t="shared" si="7"/>
        <v>1212000</v>
      </c>
      <c r="L75" s="18"/>
      <c r="M75" s="22">
        <f t="shared" si="3"/>
        <v>0</v>
      </c>
      <c r="N75" s="22"/>
      <c r="O75" s="22">
        <f t="shared" si="6"/>
        <v>0</v>
      </c>
      <c r="P75" s="22">
        <f t="shared" si="4"/>
        <v>200</v>
      </c>
      <c r="Q75" s="38">
        <f t="shared" si="5"/>
        <v>1212000</v>
      </c>
      <c r="R75" s="38" t="s">
        <v>259</v>
      </c>
      <c r="S75" s="142" t="s">
        <v>420</v>
      </c>
      <c r="T75" s="143">
        <v>385313374</v>
      </c>
      <c r="U75" s="139" t="s">
        <v>421</v>
      </c>
      <c r="V75" s="22" t="s">
        <v>323</v>
      </c>
      <c r="W75" s="22" t="s">
        <v>324</v>
      </c>
      <c r="X75" s="127"/>
    </row>
    <row r="76" spans="1:24" s="19" customFormat="1" ht="20.25" customHeight="1">
      <c r="A76" s="16">
        <f t="shared" si="1"/>
        <v>57</v>
      </c>
      <c r="B76" s="20" t="s">
        <v>160</v>
      </c>
      <c r="C76" s="50">
        <v>1988</v>
      </c>
      <c r="D76" s="50"/>
      <c r="E76" s="50" t="s">
        <v>150</v>
      </c>
      <c r="F76" s="53" t="s">
        <v>158</v>
      </c>
      <c r="G76" s="17">
        <v>2</v>
      </c>
      <c r="H76" s="18">
        <f t="shared" si="2"/>
        <v>200</v>
      </c>
      <c r="I76" s="18">
        <v>200</v>
      </c>
      <c r="J76" s="22">
        <v>10100</v>
      </c>
      <c r="K76" s="22">
        <f t="shared" si="7"/>
        <v>1212000</v>
      </c>
      <c r="L76" s="18">
        <v>2000</v>
      </c>
      <c r="M76" s="22">
        <f t="shared" si="3"/>
        <v>20200000</v>
      </c>
      <c r="N76" s="22"/>
      <c r="O76" s="22">
        <f t="shared" si="6"/>
        <v>0</v>
      </c>
      <c r="P76" s="22">
        <f t="shared" si="4"/>
        <v>2200</v>
      </c>
      <c r="Q76" s="38">
        <f t="shared" si="5"/>
        <v>21412000</v>
      </c>
      <c r="R76" s="38" t="s">
        <v>259</v>
      </c>
      <c r="S76" s="142" t="s">
        <v>422</v>
      </c>
      <c r="T76" s="143">
        <v>385351857</v>
      </c>
      <c r="U76" s="139" t="s">
        <v>423</v>
      </c>
      <c r="V76" s="22" t="s">
        <v>323</v>
      </c>
      <c r="W76" s="22" t="s">
        <v>324</v>
      </c>
      <c r="X76" s="127"/>
    </row>
    <row r="77" spans="1:24" s="19" customFormat="1" ht="20.25" customHeight="1">
      <c r="A77" s="16">
        <f t="shared" si="1"/>
        <v>58</v>
      </c>
      <c r="B77" s="20" t="s">
        <v>161</v>
      </c>
      <c r="C77" s="50">
        <v>1989</v>
      </c>
      <c r="D77" s="50"/>
      <c r="E77" s="50" t="s">
        <v>150</v>
      </c>
      <c r="F77" s="53" t="s">
        <v>162</v>
      </c>
      <c r="G77" s="17">
        <v>1</v>
      </c>
      <c r="H77" s="18">
        <f t="shared" si="2"/>
        <v>100</v>
      </c>
      <c r="I77" s="18">
        <v>100</v>
      </c>
      <c r="J77" s="22">
        <v>10100</v>
      </c>
      <c r="K77" s="22">
        <f t="shared" si="7"/>
        <v>606000</v>
      </c>
      <c r="L77" s="18">
        <v>2000</v>
      </c>
      <c r="M77" s="22">
        <f t="shared" si="3"/>
        <v>20200000</v>
      </c>
      <c r="N77" s="22"/>
      <c r="O77" s="22">
        <f t="shared" si="6"/>
        <v>0</v>
      </c>
      <c r="P77" s="22">
        <f t="shared" si="4"/>
        <v>2100</v>
      </c>
      <c r="Q77" s="38">
        <f t="shared" si="5"/>
        <v>20806000</v>
      </c>
      <c r="R77" s="38"/>
      <c r="S77" s="142" t="s">
        <v>424</v>
      </c>
      <c r="T77" s="143">
        <v>385442350</v>
      </c>
      <c r="U77" s="139" t="s">
        <v>425</v>
      </c>
      <c r="V77" s="22" t="s">
        <v>323</v>
      </c>
      <c r="W77" s="22" t="s">
        <v>324</v>
      </c>
      <c r="X77" s="127"/>
    </row>
    <row r="78" spans="1:24" s="19" customFormat="1" ht="20.25" customHeight="1">
      <c r="A78" s="16">
        <f t="shared" si="1"/>
        <v>59</v>
      </c>
      <c r="B78" s="20" t="s">
        <v>164</v>
      </c>
      <c r="C78" s="50">
        <v>1987</v>
      </c>
      <c r="D78" s="50"/>
      <c r="E78" s="50" t="s">
        <v>150</v>
      </c>
      <c r="F78" s="53" t="s">
        <v>77</v>
      </c>
      <c r="G78" s="17">
        <v>3</v>
      </c>
      <c r="H78" s="18">
        <f aca="true" t="shared" si="8" ref="H78:H105">G78*100</f>
        <v>300</v>
      </c>
      <c r="I78" s="18">
        <v>300</v>
      </c>
      <c r="J78" s="22">
        <v>10100</v>
      </c>
      <c r="K78" s="22">
        <f t="shared" si="7"/>
        <v>1818000</v>
      </c>
      <c r="L78" s="18"/>
      <c r="M78" s="22">
        <f t="shared" si="3"/>
        <v>0</v>
      </c>
      <c r="N78" s="22"/>
      <c r="O78" s="22">
        <f t="shared" si="6"/>
        <v>0</v>
      </c>
      <c r="P78" s="22">
        <f t="shared" si="4"/>
        <v>300</v>
      </c>
      <c r="Q78" s="38">
        <f t="shared" si="5"/>
        <v>1818000</v>
      </c>
      <c r="R78" s="38" t="s">
        <v>249</v>
      </c>
      <c r="S78" s="22" t="s">
        <v>426</v>
      </c>
      <c r="T78" s="140">
        <v>164211003</v>
      </c>
      <c r="U78" s="141">
        <v>37445</v>
      </c>
      <c r="V78" s="22" t="s">
        <v>427</v>
      </c>
      <c r="W78" s="22" t="s">
        <v>324</v>
      </c>
      <c r="X78" s="127"/>
    </row>
    <row r="79" spans="1:24" s="19" customFormat="1" ht="20.25" customHeight="1">
      <c r="A79" s="16">
        <f t="shared" si="1"/>
        <v>60</v>
      </c>
      <c r="B79" s="20" t="s">
        <v>165</v>
      </c>
      <c r="C79" s="50">
        <v>1985</v>
      </c>
      <c r="D79" s="50"/>
      <c r="E79" s="50" t="s">
        <v>150</v>
      </c>
      <c r="F79" s="53" t="s">
        <v>124</v>
      </c>
      <c r="G79" s="17">
        <v>3</v>
      </c>
      <c r="H79" s="18">
        <f t="shared" si="8"/>
        <v>300</v>
      </c>
      <c r="I79" s="18">
        <v>300</v>
      </c>
      <c r="J79" s="22">
        <v>10100</v>
      </c>
      <c r="K79" s="22">
        <f t="shared" si="7"/>
        <v>1818000</v>
      </c>
      <c r="L79" s="18"/>
      <c r="M79" s="22">
        <f t="shared" si="3"/>
        <v>0</v>
      </c>
      <c r="N79" s="22"/>
      <c r="O79" s="22">
        <f t="shared" si="6"/>
        <v>0</v>
      </c>
      <c r="P79" s="22">
        <f t="shared" si="4"/>
        <v>300</v>
      </c>
      <c r="Q79" s="38">
        <f t="shared" si="5"/>
        <v>1818000</v>
      </c>
      <c r="R79" s="38" t="s">
        <v>253</v>
      </c>
      <c r="S79" s="22" t="s">
        <v>428</v>
      </c>
      <c r="T79" s="140">
        <v>385244274</v>
      </c>
      <c r="U79" s="139" t="s">
        <v>429</v>
      </c>
      <c r="V79" s="22" t="s">
        <v>323</v>
      </c>
      <c r="W79" s="22" t="s">
        <v>324</v>
      </c>
      <c r="X79" s="127"/>
    </row>
    <row r="80" spans="1:24" s="19" customFormat="1" ht="20.25" customHeight="1">
      <c r="A80" s="16">
        <f t="shared" si="1"/>
        <v>61</v>
      </c>
      <c r="B80" s="20" t="s">
        <v>260</v>
      </c>
      <c r="C80" s="50">
        <v>1994</v>
      </c>
      <c r="D80" s="50"/>
      <c r="E80" s="50" t="s">
        <v>150</v>
      </c>
      <c r="F80" s="53" t="s">
        <v>116</v>
      </c>
      <c r="G80" s="17">
        <v>2</v>
      </c>
      <c r="H80" s="18">
        <f t="shared" si="8"/>
        <v>200</v>
      </c>
      <c r="I80" s="18">
        <v>200</v>
      </c>
      <c r="J80" s="22">
        <v>10100</v>
      </c>
      <c r="K80" s="22">
        <f t="shared" si="7"/>
        <v>1212000</v>
      </c>
      <c r="L80" s="18"/>
      <c r="M80" s="22">
        <f t="shared" si="3"/>
        <v>0</v>
      </c>
      <c r="N80" s="22"/>
      <c r="O80" s="22">
        <f t="shared" si="6"/>
        <v>0</v>
      </c>
      <c r="P80" s="22">
        <f t="shared" si="4"/>
        <v>200</v>
      </c>
      <c r="Q80" s="38">
        <f t="shared" si="5"/>
        <v>1212000</v>
      </c>
      <c r="R80" s="38" t="s">
        <v>259</v>
      </c>
      <c r="S80" s="22" t="s">
        <v>430</v>
      </c>
      <c r="T80" s="140">
        <v>385593646</v>
      </c>
      <c r="U80" s="141">
        <v>41620</v>
      </c>
      <c r="V80" s="22" t="s">
        <v>323</v>
      </c>
      <c r="W80" s="22" t="s">
        <v>324</v>
      </c>
      <c r="X80" s="127"/>
    </row>
    <row r="81" spans="1:24" s="19" customFormat="1" ht="20.25" customHeight="1">
      <c r="A81" s="16">
        <f t="shared" si="1"/>
        <v>62</v>
      </c>
      <c r="B81" s="20" t="s">
        <v>168</v>
      </c>
      <c r="C81" s="50">
        <v>1978</v>
      </c>
      <c r="D81" s="50"/>
      <c r="E81" s="50" t="s">
        <v>169</v>
      </c>
      <c r="F81" s="53" t="s">
        <v>170</v>
      </c>
      <c r="G81" s="17">
        <v>15</v>
      </c>
      <c r="H81" s="18">
        <f t="shared" si="8"/>
        <v>1500</v>
      </c>
      <c r="I81" s="18">
        <v>1500</v>
      </c>
      <c r="J81" s="22">
        <v>10100</v>
      </c>
      <c r="K81" s="22">
        <f t="shared" si="7"/>
        <v>9090000</v>
      </c>
      <c r="L81" s="18"/>
      <c r="M81" s="22">
        <f t="shared" si="3"/>
        <v>0</v>
      </c>
      <c r="N81" s="22"/>
      <c r="O81" s="22">
        <f t="shared" si="6"/>
        <v>0</v>
      </c>
      <c r="P81" s="22">
        <f t="shared" si="4"/>
        <v>1500</v>
      </c>
      <c r="Q81" s="38">
        <f t="shared" si="5"/>
        <v>9090000</v>
      </c>
      <c r="R81" s="38" t="s">
        <v>249</v>
      </c>
      <c r="S81" s="22" t="s">
        <v>431</v>
      </c>
      <c r="T81" s="140">
        <v>385585098</v>
      </c>
      <c r="U81" s="141">
        <v>39974</v>
      </c>
      <c r="V81" s="22" t="s">
        <v>323</v>
      </c>
      <c r="W81" s="22" t="s">
        <v>324</v>
      </c>
      <c r="X81" s="127"/>
    </row>
    <row r="82" spans="1:24" s="19" customFormat="1" ht="20.25" customHeight="1">
      <c r="A82" s="16">
        <f t="shared" si="1"/>
        <v>63</v>
      </c>
      <c r="B82" s="20" t="s">
        <v>171</v>
      </c>
      <c r="C82" s="50">
        <v>1983</v>
      </c>
      <c r="D82" s="50"/>
      <c r="E82" s="50" t="s">
        <v>169</v>
      </c>
      <c r="F82" s="53" t="s">
        <v>172</v>
      </c>
      <c r="G82" s="17">
        <v>10</v>
      </c>
      <c r="H82" s="18">
        <f t="shared" si="8"/>
        <v>1000</v>
      </c>
      <c r="I82" s="18">
        <v>1000</v>
      </c>
      <c r="J82" s="22">
        <v>10100</v>
      </c>
      <c r="K82" s="22">
        <f t="shared" si="7"/>
        <v>6060000</v>
      </c>
      <c r="L82" s="18"/>
      <c r="M82" s="22">
        <f t="shared" si="3"/>
        <v>0</v>
      </c>
      <c r="N82" s="22"/>
      <c r="O82" s="22">
        <f t="shared" si="6"/>
        <v>0</v>
      </c>
      <c r="P82" s="22">
        <f t="shared" si="4"/>
        <v>1000</v>
      </c>
      <c r="Q82" s="38">
        <f t="shared" si="5"/>
        <v>6060000</v>
      </c>
      <c r="R82" s="38">
        <f>L82+P82</f>
        <v>1000</v>
      </c>
      <c r="S82" s="22" t="s">
        <v>432</v>
      </c>
      <c r="T82" s="140">
        <v>385175350</v>
      </c>
      <c r="U82" s="139" t="s">
        <v>433</v>
      </c>
      <c r="V82" s="22" t="s">
        <v>323</v>
      </c>
      <c r="W82" s="22" t="s">
        <v>324</v>
      </c>
      <c r="X82" s="127"/>
    </row>
    <row r="83" spans="1:24" s="19" customFormat="1" ht="20.25" customHeight="1">
      <c r="A83" s="16">
        <f t="shared" si="1"/>
        <v>64</v>
      </c>
      <c r="B83" s="20" t="s">
        <v>173</v>
      </c>
      <c r="C83" s="50"/>
      <c r="D83" s="50"/>
      <c r="E83" s="50"/>
      <c r="F83" s="53"/>
      <c r="G83" s="17"/>
      <c r="H83" s="18"/>
      <c r="I83" s="18">
        <v>1500</v>
      </c>
      <c r="J83" s="22">
        <v>10100</v>
      </c>
      <c r="K83" s="22">
        <f t="shared" si="7"/>
        <v>9090000</v>
      </c>
      <c r="L83" s="18"/>
      <c r="M83" s="22"/>
      <c r="N83" s="22"/>
      <c r="O83" s="22">
        <f t="shared" si="6"/>
        <v>0</v>
      </c>
      <c r="P83" s="22">
        <f t="shared" si="4"/>
        <v>1500</v>
      </c>
      <c r="Q83" s="38">
        <f t="shared" si="5"/>
        <v>9090000</v>
      </c>
      <c r="R83" s="38"/>
      <c r="S83" s="22" t="s">
        <v>434</v>
      </c>
      <c r="T83" s="140">
        <v>385628306</v>
      </c>
      <c r="U83" s="139" t="s">
        <v>435</v>
      </c>
      <c r="V83" s="22" t="s">
        <v>323</v>
      </c>
      <c r="W83" s="22" t="s">
        <v>324</v>
      </c>
      <c r="X83" s="127"/>
    </row>
    <row r="84" spans="1:24" s="19" customFormat="1" ht="20.25" customHeight="1">
      <c r="A84" s="16">
        <f t="shared" si="1"/>
        <v>65</v>
      </c>
      <c r="B84" s="20" t="s">
        <v>176</v>
      </c>
      <c r="C84" s="50">
        <v>1977</v>
      </c>
      <c r="D84" s="50"/>
      <c r="E84" s="50" t="s">
        <v>177</v>
      </c>
      <c r="F84" s="53" t="s">
        <v>178</v>
      </c>
      <c r="G84" s="17">
        <v>7</v>
      </c>
      <c r="H84" s="18">
        <f t="shared" si="8"/>
        <v>700</v>
      </c>
      <c r="I84" s="18">
        <v>700</v>
      </c>
      <c r="J84" s="22">
        <v>10100</v>
      </c>
      <c r="K84" s="22">
        <f t="shared" si="7"/>
        <v>4242000</v>
      </c>
      <c r="L84" s="18"/>
      <c r="M84" s="22">
        <f t="shared" si="3"/>
        <v>0</v>
      </c>
      <c r="N84" s="22"/>
      <c r="O84" s="22">
        <f t="shared" si="6"/>
        <v>0</v>
      </c>
      <c r="P84" s="22">
        <f t="shared" si="4"/>
        <v>700</v>
      </c>
      <c r="Q84" s="38">
        <f t="shared" si="5"/>
        <v>4242000</v>
      </c>
      <c r="R84" s="38" t="s">
        <v>253</v>
      </c>
      <c r="S84" s="22" t="s">
        <v>436</v>
      </c>
      <c r="T84" s="140">
        <v>385672721</v>
      </c>
      <c r="U84" s="139" t="s">
        <v>437</v>
      </c>
      <c r="V84" s="22" t="s">
        <v>323</v>
      </c>
      <c r="W84" s="22" t="s">
        <v>324</v>
      </c>
      <c r="X84" s="127"/>
    </row>
    <row r="85" spans="1:24" s="19" customFormat="1" ht="20.25" customHeight="1">
      <c r="A85" s="16">
        <f aca="true" t="shared" si="9" ref="A85:A105">A84+1</f>
        <v>66</v>
      </c>
      <c r="B85" s="20" t="s">
        <v>179</v>
      </c>
      <c r="C85" s="50">
        <v>1968</v>
      </c>
      <c r="D85" s="50"/>
      <c r="E85" s="50" t="s">
        <v>177</v>
      </c>
      <c r="F85" s="53" t="s">
        <v>180</v>
      </c>
      <c r="G85" s="17">
        <v>19</v>
      </c>
      <c r="H85" s="18">
        <f t="shared" si="8"/>
        <v>1900</v>
      </c>
      <c r="I85" s="18">
        <v>1900</v>
      </c>
      <c r="J85" s="22">
        <v>10100</v>
      </c>
      <c r="K85" s="22">
        <f aca="true" t="shared" si="10" ref="K85:K105">I85*J85*0.6</f>
        <v>11514000</v>
      </c>
      <c r="L85" s="18"/>
      <c r="M85" s="22">
        <f t="shared" si="3"/>
        <v>0</v>
      </c>
      <c r="N85" s="22"/>
      <c r="O85" s="22">
        <f t="shared" si="6"/>
        <v>0</v>
      </c>
      <c r="P85" s="22">
        <f aca="true" t="shared" si="11" ref="P85:P108">I85+L85+N85</f>
        <v>1900</v>
      </c>
      <c r="Q85" s="38">
        <f aca="true" t="shared" si="12" ref="Q85:Q108">K85+M85+O85</f>
        <v>11514000</v>
      </c>
      <c r="R85" s="38"/>
      <c r="S85" s="22" t="s">
        <v>438</v>
      </c>
      <c r="T85" s="140">
        <v>385024922</v>
      </c>
      <c r="U85" s="139" t="s">
        <v>439</v>
      </c>
      <c r="V85" s="22" t="s">
        <v>323</v>
      </c>
      <c r="W85" s="22" t="s">
        <v>324</v>
      </c>
      <c r="X85" s="127"/>
    </row>
    <row r="86" spans="1:24" s="19" customFormat="1" ht="20.25" customHeight="1">
      <c r="A86" s="16">
        <f t="shared" si="9"/>
        <v>67</v>
      </c>
      <c r="B86" s="20" t="s">
        <v>181</v>
      </c>
      <c r="C86" s="50">
        <v>1984</v>
      </c>
      <c r="D86" s="50"/>
      <c r="E86" s="50" t="s">
        <v>177</v>
      </c>
      <c r="F86" s="53" t="s">
        <v>172</v>
      </c>
      <c r="G86" s="17">
        <v>10</v>
      </c>
      <c r="H86" s="18">
        <f t="shared" si="8"/>
        <v>1000</v>
      </c>
      <c r="I86" s="18">
        <v>1000</v>
      </c>
      <c r="J86" s="22">
        <v>10100</v>
      </c>
      <c r="K86" s="22">
        <f t="shared" si="10"/>
        <v>6060000</v>
      </c>
      <c r="L86" s="18"/>
      <c r="M86" s="22">
        <f aca="true" t="shared" si="13" ref="M86:M105">10100*L86</f>
        <v>0</v>
      </c>
      <c r="N86" s="22"/>
      <c r="O86" s="22">
        <f aca="true" t="shared" si="14" ref="O86:O108">N86*10100</f>
        <v>0</v>
      </c>
      <c r="P86" s="22">
        <f t="shared" si="11"/>
        <v>1000</v>
      </c>
      <c r="Q86" s="38">
        <f t="shared" si="12"/>
        <v>6060000</v>
      </c>
      <c r="R86" s="38" t="s">
        <v>259</v>
      </c>
      <c r="S86" s="22" t="s">
        <v>440</v>
      </c>
      <c r="T86" s="140">
        <v>385286299</v>
      </c>
      <c r="U86" s="139" t="s">
        <v>441</v>
      </c>
      <c r="V86" s="22" t="s">
        <v>323</v>
      </c>
      <c r="W86" s="22" t="s">
        <v>324</v>
      </c>
      <c r="X86" s="127"/>
    </row>
    <row r="87" spans="1:24" s="19" customFormat="1" ht="20.25" customHeight="1">
      <c r="A87" s="16">
        <f t="shared" si="9"/>
        <v>68</v>
      </c>
      <c r="B87" s="20" t="s">
        <v>182</v>
      </c>
      <c r="C87" s="50">
        <v>1978</v>
      </c>
      <c r="D87" s="50"/>
      <c r="E87" s="50" t="s">
        <v>177</v>
      </c>
      <c r="F87" s="51" t="s">
        <v>92</v>
      </c>
      <c r="G87" s="17">
        <v>15</v>
      </c>
      <c r="H87" s="18">
        <f t="shared" si="8"/>
        <v>1500</v>
      </c>
      <c r="I87" s="18">
        <v>1500</v>
      </c>
      <c r="J87" s="22">
        <v>10100</v>
      </c>
      <c r="K87" s="22">
        <f t="shared" si="10"/>
        <v>9090000</v>
      </c>
      <c r="L87" s="18"/>
      <c r="M87" s="22">
        <f t="shared" si="13"/>
        <v>0</v>
      </c>
      <c r="N87" s="22"/>
      <c r="O87" s="22">
        <f t="shared" si="14"/>
        <v>0</v>
      </c>
      <c r="P87" s="22">
        <f t="shared" si="11"/>
        <v>1500</v>
      </c>
      <c r="Q87" s="38">
        <f t="shared" si="12"/>
        <v>9090000</v>
      </c>
      <c r="R87" s="38" t="s">
        <v>249</v>
      </c>
      <c r="S87" s="22" t="s">
        <v>442</v>
      </c>
      <c r="T87" s="140">
        <v>385188461</v>
      </c>
      <c r="U87" s="139" t="s">
        <v>443</v>
      </c>
      <c r="V87" s="22" t="s">
        <v>323</v>
      </c>
      <c r="W87" s="22" t="s">
        <v>324</v>
      </c>
      <c r="X87" s="127"/>
    </row>
    <row r="88" spans="1:24" s="19" customFormat="1" ht="20.25" customHeight="1">
      <c r="A88" s="16">
        <f t="shared" si="9"/>
        <v>69</v>
      </c>
      <c r="B88" s="20" t="s">
        <v>183</v>
      </c>
      <c r="C88" s="50">
        <v>1984</v>
      </c>
      <c r="D88" s="50"/>
      <c r="E88" s="50" t="s">
        <v>177</v>
      </c>
      <c r="F88" s="53" t="s">
        <v>184</v>
      </c>
      <c r="G88" s="17">
        <v>3</v>
      </c>
      <c r="H88" s="18">
        <f t="shared" si="8"/>
        <v>300</v>
      </c>
      <c r="I88" s="18">
        <v>300</v>
      </c>
      <c r="J88" s="22">
        <v>10100</v>
      </c>
      <c r="K88" s="22">
        <f t="shared" si="10"/>
        <v>1818000</v>
      </c>
      <c r="L88" s="18"/>
      <c r="M88" s="22">
        <f t="shared" si="13"/>
        <v>0</v>
      </c>
      <c r="N88" s="22"/>
      <c r="O88" s="22">
        <f t="shared" si="14"/>
        <v>0</v>
      </c>
      <c r="P88" s="22">
        <f t="shared" si="11"/>
        <v>300</v>
      </c>
      <c r="Q88" s="38">
        <f t="shared" si="12"/>
        <v>1818000</v>
      </c>
      <c r="R88" s="38" t="s">
        <v>253</v>
      </c>
      <c r="S88" s="22" t="s">
        <v>444</v>
      </c>
      <c r="T88" s="140">
        <v>365627079</v>
      </c>
      <c r="U88" s="144" t="s">
        <v>445</v>
      </c>
      <c r="V88" s="22" t="s">
        <v>446</v>
      </c>
      <c r="W88" s="22" t="s">
        <v>324</v>
      </c>
      <c r="X88" s="127"/>
    </row>
    <row r="89" spans="1:24" s="19" customFormat="1" ht="20.25" customHeight="1">
      <c r="A89" s="16">
        <f t="shared" si="9"/>
        <v>70</v>
      </c>
      <c r="B89" s="20" t="s">
        <v>185</v>
      </c>
      <c r="C89" s="50"/>
      <c r="D89" s="50"/>
      <c r="E89" s="50"/>
      <c r="F89" s="53"/>
      <c r="G89" s="17"/>
      <c r="H89" s="18"/>
      <c r="I89" s="18">
        <v>100</v>
      </c>
      <c r="J89" s="22">
        <v>10100</v>
      </c>
      <c r="K89" s="22">
        <f t="shared" si="10"/>
        <v>606000</v>
      </c>
      <c r="L89" s="18"/>
      <c r="M89" s="22"/>
      <c r="N89" s="22"/>
      <c r="O89" s="22">
        <f t="shared" si="14"/>
        <v>0</v>
      </c>
      <c r="P89" s="22">
        <f t="shared" si="11"/>
        <v>100</v>
      </c>
      <c r="Q89" s="38">
        <f t="shared" si="12"/>
        <v>606000</v>
      </c>
      <c r="R89" s="38"/>
      <c r="S89" s="22" t="s">
        <v>447</v>
      </c>
      <c r="T89" s="140">
        <v>385394941</v>
      </c>
      <c r="U89" s="139" t="s">
        <v>448</v>
      </c>
      <c r="V89" s="22" t="s">
        <v>323</v>
      </c>
      <c r="W89" s="22" t="s">
        <v>324</v>
      </c>
      <c r="X89" s="127"/>
    </row>
    <row r="90" spans="1:24" s="19" customFormat="1" ht="20.25" customHeight="1">
      <c r="A90" s="16">
        <f t="shared" si="9"/>
        <v>71</v>
      </c>
      <c r="B90" s="20" t="s">
        <v>187</v>
      </c>
      <c r="C90" s="50">
        <v>1968</v>
      </c>
      <c r="D90" s="50"/>
      <c r="E90" s="50" t="s">
        <v>177</v>
      </c>
      <c r="F90" s="53" t="s">
        <v>188</v>
      </c>
      <c r="G90" s="17">
        <v>1</v>
      </c>
      <c r="H90" s="18">
        <f t="shared" si="8"/>
        <v>100</v>
      </c>
      <c r="I90" s="18">
        <v>100</v>
      </c>
      <c r="J90" s="22">
        <v>10100</v>
      </c>
      <c r="K90" s="22">
        <f t="shared" si="10"/>
        <v>606000</v>
      </c>
      <c r="L90" s="18"/>
      <c r="M90" s="22">
        <f t="shared" si="13"/>
        <v>0</v>
      </c>
      <c r="N90" s="22"/>
      <c r="O90" s="22">
        <f t="shared" si="14"/>
        <v>0</v>
      </c>
      <c r="P90" s="22">
        <f t="shared" si="11"/>
        <v>100</v>
      </c>
      <c r="Q90" s="38">
        <f t="shared" si="12"/>
        <v>606000</v>
      </c>
      <c r="R90" s="38" t="s">
        <v>253</v>
      </c>
      <c r="S90" s="22" t="s">
        <v>449</v>
      </c>
      <c r="T90" s="140">
        <v>385551322</v>
      </c>
      <c r="U90" s="144" t="s">
        <v>450</v>
      </c>
      <c r="V90" s="22" t="s">
        <v>323</v>
      </c>
      <c r="W90" s="22" t="s">
        <v>324</v>
      </c>
      <c r="X90" s="127"/>
    </row>
    <row r="91" spans="1:24" s="19" customFormat="1" ht="20.25" customHeight="1">
      <c r="A91" s="16">
        <f t="shared" si="9"/>
        <v>72</v>
      </c>
      <c r="B91" s="20" t="s">
        <v>189</v>
      </c>
      <c r="C91" s="50">
        <v>1967</v>
      </c>
      <c r="D91" s="50"/>
      <c r="E91" s="50" t="s">
        <v>190</v>
      </c>
      <c r="F91" s="53" t="s">
        <v>191</v>
      </c>
      <c r="G91" s="17">
        <v>1</v>
      </c>
      <c r="H91" s="18">
        <f t="shared" si="8"/>
        <v>100</v>
      </c>
      <c r="I91" s="18">
        <v>100</v>
      </c>
      <c r="J91" s="22">
        <v>10100</v>
      </c>
      <c r="K91" s="22">
        <f t="shared" si="10"/>
        <v>606000</v>
      </c>
      <c r="L91" s="18"/>
      <c r="M91" s="22">
        <f t="shared" si="13"/>
        <v>0</v>
      </c>
      <c r="N91" s="22"/>
      <c r="O91" s="22">
        <f t="shared" si="14"/>
        <v>0</v>
      </c>
      <c r="P91" s="22">
        <f t="shared" si="11"/>
        <v>100</v>
      </c>
      <c r="Q91" s="38">
        <f t="shared" si="12"/>
        <v>606000</v>
      </c>
      <c r="R91" s="38"/>
      <c r="S91" s="142" t="s">
        <v>451</v>
      </c>
      <c r="T91" s="140">
        <v>385449569</v>
      </c>
      <c r="U91" s="139" t="s">
        <v>452</v>
      </c>
      <c r="V91" s="22" t="s">
        <v>323</v>
      </c>
      <c r="W91" s="22" t="s">
        <v>324</v>
      </c>
      <c r="X91" s="127"/>
    </row>
    <row r="92" spans="1:24" s="19" customFormat="1" ht="20.25" customHeight="1">
      <c r="A92" s="16">
        <f t="shared" si="9"/>
        <v>73</v>
      </c>
      <c r="B92" s="20" t="s">
        <v>192</v>
      </c>
      <c r="C92" s="50">
        <v>1962</v>
      </c>
      <c r="D92" s="50"/>
      <c r="E92" s="50" t="s">
        <v>190</v>
      </c>
      <c r="F92" s="53" t="s">
        <v>193</v>
      </c>
      <c r="G92" s="17">
        <v>35</v>
      </c>
      <c r="H92" s="18">
        <f t="shared" si="8"/>
        <v>3500</v>
      </c>
      <c r="I92" s="18">
        <v>3500</v>
      </c>
      <c r="J92" s="22">
        <v>10100</v>
      </c>
      <c r="K92" s="22">
        <f t="shared" si="10"/>
        <v>21210000</v>
      </c>
      <c r="L92" s="18"/>
      <c r="M92" s="22">
        <f t="shared" si="13"/>
        <v>0</v>
      </c>
      <c r="N92" s="22"/>
      <c r="O92" s="22">
        <f t="shared" si="14"/>
        <v>0</v>
      </c>
      <c r="P92" s="22">
        <f t="shared" si="11"/>
        <v>3500</v>
      </c>
      <c r="Q92" s="38">
        <f t="shared" si="12"/>
        <v>21210000</v>
      </c>
      <c r="R92" s="38"/>
      <c r="S92" s="22" t="s">
        <v>453</v>
      </c>
      <c r="T92" s="140">
        <v>385035470</v>
      </c>
      <c r="U92" s="139" t="s">
        <v>454</v>
      </c>
      <c r="V92" s="22" t="s">
        <v>323</v>
      </c>
      <c r="W92" s="22" t="s">
        <v>324</v>
      </c>
      <c r="X92" s="127"/>
    </row>
    <row r="93" spans="1:24" s="19" customFormat="1" ht="20.25" customHeight="1">
      <c r="A93" s="16">
        <f t="shared" si="9"/>
        <v>74</v>
      </c>
      <c r="B93" s="20" t="s">
        <v>196</v>
      </c>
      <c r="C93" s="50">
        <v>1964</v>
      </c>
      <c r="D93" s="50"/>
      <c r="E93" s="50" t="s">
        <v>190</v>
      </c>
      <c r="F93" s="53" t="s">
        <v>197</v>
      </c>
      <c r="G93" s="17">
        <v>27</v>
      </c>
      <c r="H93" s="18">
        <f t="shared" si="8"/>
        <v>2700</v>
      </c>
      <c r="I93" s="18">
        <v>2700</v>
      </c>
      <c r="J93" s="22">
        <v>10100</v>
      </c>
      <c r="K93" s="22">
        <f t="shared" si="10"/>
        <v>16362000</v>
      </c>
      <c r="L93" s="18"/>
      <c r="M93" s="22">
        <f t="shared" si="13"/>
        <v>0</v>
      </c>
      <c r="N93" s="22"/>
      <c r="O93" s="22">
        <f t="shared" si="14"/>
        <v>0</v>
      </c>
      <c r="P93" s="22">
        <f t="shared" si="11"/>
        <v>2700</v>
      </c>
      <c r="Q93" s="38">
        <f t="shared" si="12"/>
        <v>16362000</v>
      </c>
      <c r="R93" s="38"/>
      <c r="S93" s="22" t="s">
        <v>455</v>
      </c>
      <c r="T93" s="140">
        <v>385018447</v>
      </c>
      <c r="U93" s="139" t="s">
        <v>456</v>
      </c>
      <c r="V93" s="22" t="s">
        <v>323</v>
      </c>
      <c r="W93" s="22" t="s">
        <v>324</v>
      </c>
      <c r="X93" s="127"/>
    </row>
    <row r="94" spans="1:24" s="19" customFormat="1" ht="20.25" customHeight="1">
      <c r="A94" s="16">
        <f t="shared" si="9"/>
        <v>75</v>
      </c>
      <c r="B94" s="20" t="s">
        <v>198</v>
      </c>
      <c r="C94" s="50">
        <v>1965</v>
      </c>
      <c r="D94" s="50"/>
      <c r="E94" s="50" t="s">
        <v>190</v>
      </c>
      <c r="F94" s="53" t="s">
        <v>199</v>
      </c>
      <c r="G94" s="17">
        <v>32</v>
      </c>
      <c r="H94" s="18">
        <f t="shared" si="8"/>
        <v>3200</v>
      </c>
      <c r="I94" s="18">
        <v>3200</v>
      </c>
      <c r="J94" s="22">
        <v>10100</v>
      </c>
      <c r="K94" s="22">
        <f t="shared" si="10"/>
        <v>19392000</v>
      </c>
      <c r="L94" s="18"/>
      <c r="M94" s="22">
        <f t="shared" si="13"/>
        <v>0</v>
      </c>
      <c r="N94" s="22"/>
      <c r="O94" s="22">
        <f t="shared" si="14"/>
        <v>0</v>
      </c>
      <c r="P94" s="22">
        <f t="shared" si="11"/>
        <v>3200</v>
      </c>
      <c r="Q94" s="38">
        <f t="shared" si="12"/>
        <v>19392000</v>
      </c>
      <c r="R94" s="38"/>
      <c r="S94" s="22" t="s">
        <v>457</v>
      </c>
      <c r="T94" s="140">
        <v>385042247</v>
      </c>
      <c r="U94" s="139" t="s">
        <v>458</v>
      </c>
      <c r="V94" s="22" t="s">
        <v>323</v>
      </c>
      <c r="W94" s="22" t="s">
        <v>324</v>
      </c>
      <c r="X94" s="127"/>
    </row>
    <row r="95" spans="1:24" s="19" customFormat="1" ht="20.25" customHeight="1">
      <c r="A95" s="16">
        <f t="shared" si="9"/>
        <v>76</v>
      </c>
      <c r="B95" s="20" t="s">
        <v>200</v>
      </c>
      <c r="C95" s="50">
        <v>1962</v>
      </c>
      <c r="D95" s="50"/>
      <c r="E95" s="50" t="s">
        <v>190</v>
      </c>
      <c r="F95" s="53" t="s">
        <v>201</v>
      </c>
      <c r="G95" s="17">
        <v>35</v>
      </c>
      <c r="H95" s="18">
        <f t="shared" si="8"/>
        <v>3500</v>
      </c>
      <c r="I95" s="18">
        <v>3500</v>
      </c>
      <c r="J95" s="22">
        <v>10100</v>
      </c>
      <c r="K95" s="22">
        <f t="shared" si="10"/>
        <v>21210000</v>
      </c>
      <c r="L95" s="18"/>
      <c r="M95" s="22">
        <f t="shared" si="13"/>
        <v>0</v>
      </c>
      <c r="N95" s="22"/>
      <c r="O95" s="22">
        <f t="shared" si="14"/>
        <v>0</v>
      </c>
      <c r="P95" s="22">
        <f t="shared" si="11"/>
        <v>3500</v>
      </c>
      <c r="Q95" s="38">
        <f t="shared" si="12"/>
        <v>21210000</v>
      </c>
      <c r="R95" s="38"/>
      <c r="S95" s="22" t="s">
        <v>459</v>
      </c>
      <c r="T95" s="140">
        <v>385025828</v>
      </c>
      <c r="U95" s="139" t="s">
        <v>460</v>
      </c>
      <c r="V95" s="22" t="s">
        <v>323</v>
      </c>
      <c r="W95" s="22" t="s">
        <v>324</v>
      </c>
      <c r="X95" s="127"/>
    </row>
    <row r="96" spans="1:24" s="19" customFormat="1" ht="20.25" customHeight="1">
      <c r="A96" s="16">
        <f t="shared" si="9"/>
        <v>77</v>
      </c>
      <c r="B96" s="20" t="s">
        <v>202</v>
      </c>
      <c r="C96" s="50">
        <v>1962</v>
      </c>
      <c r="D96" s="50"/>
      <c r="E96" s="50" t="s">
        <v>190</v>
      </c>
      <c r="F96" s="53" t="s">
        <v>203</v>
      </c>
      <c r="G96" s="17">
        <v>31</v>
      </c>
      <c r="H96" s="18">
        <f t="shared" si="8"/>
        <v>3100</v>
      </c>
      <c r="I96" s="18">
        <v>3100</v>
      </c>
      <c r="J96" s="22">
        <v>10100</v>
      </c>
      <c r="K96" s="22">
        <f t="shared" si="10"/>
        <v>18786000</v>
      </c>
      <c r="L96" s="18"/>
      <c r="M96" s="22">
        <f t="shared" si="13"/>
        <v>0</v>
      </c>
      <c r="N96" s="22"/>
      <c r="O96" s="22">
        <f t="shared" si="14"/>
        <v>0</v>
      </c>
      <c r="P96" s="22">
        <f t="shared" si="11"/>
        <v>3100</v>
      </c>
      <c r="Q96" s="38">
        <f t="shared" si="12"/>
        <v>18786000</v>
      </c>
      <c r="R96" s="38" t="s">
        <v>259</v>
      </c>
      <c r="S96" s="22" t="s">
        <v>457</v>
      </c>
      <c r="T96" s="140">
        <v>385018185</v>
      </c>
      <c r="U96" s="144" t="s">
        <v>461</v>
      </c>
      <c r="V96" s="22" t="s">
        <v>323</v>
      </c>
      <c r="W96" s="22" t="s">
        <v>324</v>
      </c>
      <c r="X96" s="127"/>
    </row>
    <row r="97" spans="1:24" s="19" customFormat="1" ht="20.25" customHeight="1">
      <c r="A97" s="16">
        <f t="shared" si="9"/>
        <v>78</v>
      </c>
      <c r="B97" s="20" t="s">
        <v>204</v>
      </c>
      <c r="C97" s="50">
        <v>1987</v>
      </c>
      <c r="D97" s="50"/>
      <c r="E97" s="50" t="s">
        <v>190</v>
      </c>
      <c r="F97" s="53" t="s">
        <v>205</v>
      </c>
      <c r="G97" s="17">
        <v>4</v>
      </c>
      <c r="H97" s="18">
        <f t="shared" si="8"/>
        <v>400</v>
      </c>
      <c r="I97" s="18">
        <v>400</v>
      </c>
      <c r="J97" s="22">
        <v>10100</v>
      </c>
      <c r="K97" s="22">
        <f t="shared" si="10"/>
        <v>2424000</v>
      </c>
      <c r="L97" s="18"/>
      <c r="M97" s="22">
        <f t="shared" si="13"/>
        <v>0</v>
      </c>
      <c r="N97" s="22"/>
      <c r="O97" s="22">
        <f t="shared" si="14"/>
        <v>0</v>
      </c>
      <c r="P97" s="22">
        <f t="shared" si="11"/>
        <v>400</v>
      </c>
      <c r="Q97" s="38">
        <f t="shared" si="12"/>
        <v>2424000</v>
      </c>
      <c r="R97" s="38" t="s">
        <v>250</v>
      </c>
      <c r="S97" s="22" t="s">
        <v>462</v>
      </c>
      <c r="T97" s="140">
        <v>385313635</v>
      </c>
      <c r="U97" s="144" t="s">
        <v>463</v>
      </c>
      <c r="V97" s="22" t="s">
        <v>323</v>
      </c>
      <c r="W97" s="22" t="s">
        <v>324</v>
      </c>
      <c r="X97" s="127"/>
    </row>
    <row r="98" spans="1:24" s="19" customFormat="1" ht="20.25" customHeight="1">
      <c r="A98" s="16">
        <f t="shared" si="9"/>
        <v>79</v>
      </c>
      <c r="B98" s="20" t="s">
        <v>206</v>
      </c>
      <c r="C98" s="50">
        <v>1967</v>
      </c>
      <c r="D98" s="50"/>
      <c r="E98" s="50" t="s">
        <v>190</v>
      </c>
      <c r="F98" s="53" t="s">
        <v>110</v>
      </c>
      <c r="G98" s="17">
        <v>17</v>
      </c>
      <c r="H98" s="18">
        <f t="shared" si="8"/>
        <v>1700</v>
      </c>
      <c r="I98" s="18">
        <v>1700</v>
      </c>
      <c r="J98" s="22">
        <v>10100</v>
      </c>
      <c r="K98" s="22">
        <f t="shared" si="10"/>
        <v>10302000</v>
      </c>
      <c r="L98" s="18"/>
      <c r="M98" s="22">
        <f t="shared" si="13"/>
        <v>0</v>
      </c>
      <c r="N98" s="22"/>
      <c r="O98" s="22">
        <f t="shared" si="14"/>
        <v>0</v>
      </c>
      <c r="P98" s="22">
        <f t="shared" si="11"/>
        <v>1700</v>
      </c>
      <c r="Q98" s="38">
        <f t="shared" si="12"/>
        <v>10302000</v>
      </c>
      <c r="R98" s="38" t="s">
        <v>259</v>
      </c>
      <c r="S98" s="22" t="s">
        <v>464</v>
      </c>
      <c r="T98" s="140">
        <v>385672811</v>
      </c>
      <c r="U98" s="139" t="s">
        <v>465</v>
      </c>
      <c r="V98" s="22" t="s">
        <v>323</v>
      </c>
      <c r="W98" s="22" t="s">
        <v>324</v>
      </c>
      <c r="X98" s="127"/>
    </row>
    <row r="99" spans="1:24" s="19" customFormat="1" ht="20.25" customHeight="1">
      <c r="A99" s="16">
        <f t="shared" si="9"/>
        <v>80</v>
      </c>
      <c r="B99" s="20" t="s">
        <v>207</v>
      </c>
      <c r="C99" s="50">
        <v>1957</v>
      </c>
      <c r="D99" s="50"/>
      <c r="E99" s="50" t="s">
        <v>190</v>
      </c>
      <c r="F99" s="53" t="s">
        <v>208</v>
      </c>
      <c r="G99" s="17">
        <v>35</v>
      </c>
      <c r="H99" s="18">
        <f t="shared" si="8"/>
        <v>3500</v>
      </c>
      <c r="I99" s="18">
        <v>3500</v>
      </c>
      <c r="J99" s="22">
        <v>10100</v>
      </c>
      <c r="K99" s="22">
        <f t="shared" si="10"/>
        <v>21210000</v>
      </c>
      <c r="L99" s="18"/>
      <c r="M99" s="22">
        <f t="shared" si="13"/>
        <v>0</v>
      </c>
      <c r="N99" s="22"/>
      <c r="O99" s="22">
        <f t="shared" si="14"/>
        <v>0</v>
      </c>
      <c r="P99" s="22">
        <f t="shared" si="11"/>
        <v>3500</v>
      </c>
      <c r="Q99" s="38">
        <f t="shared" si="12"/>
        <v>21210000</v>
      </c>
      <c r="R99" s="38" t="s">
        <v>249</v>
      </c>
      <c r="S99" s="22" t="s">
        <v>462</v>
      </c>
      <c r="T99" s="140">
        <v>385035441</v>
      </c>
      <c r="U99" s="139" t="s">
        <v>466</v>
      </c>
      <c r="V99" s="22" t="s">
        <v>323</v>
      </c>
      <c r="W99" s="22" t="s">
        <v>324</v>
      </c>
      <c r="X99" s="127"/>
    </row>
    <row r="100" spans="1:24" s="19" customFormat="1" ht="20.25" customHeight="1">
      <c r="A100" s="16">
        <f t="shared" si="9"/>
        <v>81</v>
      </c>
      <c r="B100" s="20" t="s">
        <v>209</v>
      </c>
      <c r="C100" s="50">
        <v>1966</v>
      </c>
      <c r="D100" s="50"/>
      <c r="E100" s="50" t="s">
        <v>190</v>
      </c>
      <c r="F100" s="53" t="s">
        <v>210</v>
      </c>
      <c r="G100" s="17">
        <v>30</v>
      </c>
      <c r="H100" s="18">
        <f t="shared" si="8"/>
        <v>3000</v>
      </c>
      <c r="I100" s="18">
        <v>3000</v>
      </c>
      <c r="J100" s="22">
        <v>10100</v>
      </c>
      <c r="K100" s="22">
        <f t="shared" si="10"/>
        <v>18180000</v>
      </c>
      <c r="L100" s="18"/>
      <c r="M100" s="22">
        <f t="shared" si="13"/>
        <v>0</v>
      </c>
      <c r="N100" s="22"/>
      <c r="O100" s="22">
        <f t="shared" si="14"/>
        <v>0</v>
      </c>
      <c r="P100" s="22">
        <f t="shared" si="11"/>
        <v>3000</v>
      </c>
      <c r="Q100" s="38">
        <f t="shared" si="12"/>
        <v>18180000</v>
      </c>
      <c r="R100" s="38"/>
      <c r="S100" s="22" t="s">
        <v>467</v>
      </c>
      <c r="T100" s="140">
        <v>385715715</v>
      </c>
      <c r="U100" s="139" t="s">
        <v>468</v>
      </c>
      <c r="V100" s="22" t="s">
        <v>323</v>
      </c>
      <c r="W100" s="22" t="s">
        <v>324</v>
      </c>
      <c r="X100" s="127"/>
    </row>
    <row r="101" spans="1:24" s="19" customFormat="1" ht="20.25" customHeight="1">
      <c r="A101" s="16">
        <f t="shared" si="9"/>
        <v>82</v>
      </c>
      <c r="B101" s="20" t="s">
        <v>211</v>
      </c>
      <c r="C101" s="50">
        <v>1965</v>
      </c>
      <c r="D101" s="50"/>
      <c r="E101" s="50" t="s">
        <v>190</v>
      </c>
      <c r="F101" s="53" t="s">
        <v>199</v>
      </c>
      <c r="G101" s="17">
        <v>32</v>
      </c>
      <c r="H101" s="18">
        <f t="shared" si="8"/>
        <v>3200</v>
      </c>
      <c r="I101" s="18">
        <v>3200</v>
      </c>
      <c r="J101" s="22">
        <v>10100</v>
      </c>
      <c r="K101" s="22">
        <f t="shared" si="10"/>
        <v>19392000</v>
      </c>
      <c r="L101" s="18"/>
      <c r="M101" s="22">
        <f t="shared" si="13"/>
        <v>0</v>
      </c>
      <c r="N101" s="22"/>
      <c r="O101" s="22">
        <f t="shared" si="14"/>
        <v>0</v>
      </c>
      <c r="P101" s="22">
        <f t="shared" si="11"/>
        <v>3200</v>
      </c>
      <c r="Q101" s="38">
        <f t="shared" si="12"/>
        <v>19392000</v>
      </c>
      <c r="R101" s="38" t="s">
        <v>249</v>
      </c>
      <c r="S101" s="22" t="s">
        <v>469</v>
      </c>
      <c r="T101" s="140">
        <v>385588255</v>
      </c>
      <c r="U101" s="139" t="s">
        <v>470</v>
      </c>
      <c r="V101" s="22" t="s">
        <v>323</v>
      </c>
      <c r="W101" s="22" t="s">
        <v>324</v>
      </c>
      <c r="X101" s="127"/>
    </row>
    <row r="102" spans="1:24" s="19" customFormat="1" ht="20.25" customHeight="1">
      <c r="A102" s="16">
        <f t="shared" si="9"/>
        <v>83</v>
      </c>
      <c r="B102" s="20" t="s">
        <v>212</v>
      </c>
      <c r="C102" s="50">
        <v>1985</v>
      </c>
      <c r="D102" s="50"/>
      <c r="E102" s="50" t="s">
        <v>190</v>
      </c>
      <c r="F102" s="53" t="s">
        <v>112</v>
      </c>
      <c r="G102" s="17">
        <v>7</v>
      </c>
      <c r="H102" s="18">
        <f t="shared" si="8"/>
        <v>700</v>
      </c>
      <c r="I102" s="18">
        <v>700</v>
      </c>
      <c r="J102" s="22">
        <v>10100</v>
      </c>
      <c r="K102" s="22">
        <f t="shared" si="10"/>
        <v>4242000</v>
      </c>
      <c r="L102" s="18"/>
      <c r="M102" s="22">
        <f t="shared" si="13"/>
        <v>0</v>
      </c>
      <c r="N102" s="22"/>
      <c r="O102" s="22">
        <f t="shared" si="14"/>
        <v>0</v>
      </c>
      <c r="P102" s="22">
        <f t="shared" si="11"/>
        <v>700</v>
      </c>
      <c r="Q102" s="38">
        <f t="shared" si="12"/>
        <v>4242000</v>
      </c>
      <c r="R102" s="38" t="s">
        <v>249</v>
      </c>
      <c r="S102" s="22" t="s">
        <v>471</v>
      </c>
      <c r="T102" s="140">
        <v>385301764</v>
      </c>
      <c r="U102" s="144" t="s">
        <v>472</v>
      </c>
      <c r="V102" s="22" t="s">
        <v>323</v>
      </c>
      <c r="W102" s="22" t="s">
        <v>324</v>
      </c>
      <c r="X102" s="127"/>
    </row>
    <row r="103" spans="1:24" s="19" customFormat="1" ht="20.25" customHeight="1">
      <c r="A103" s="16">
        <f t="shared" si="9"/>
        <v>84</v>
      </c>
      <c r="B103" s="49" t="s">
        <v>215</v>
      </c>
      <c r="C103" s="50">
        <v>1960</v>
      </c>
      <c r="D103" s="50"/>
      <c r="E103" s="50" t="s">
        <v>190</v>
      </c>
      <c r="F103" s="53" t="s">
        <v>101</v>
      </c>
      <c r="G103" s="17">
        <v>33</v>
      </c>
      <c r="H103" s="18">
        <f t="shared" si="8"/>
        <v>3300</v>
      </c>
      <c r="I103" s="18">
        <v>3300</v>
      </c>
      <c r="J103" s="22">
        <v>10100</v>
      </c>
      <c r="K103" s="22">
        <f t="shared" si="10"/>
        <v>19998000</v>
      </c>
      <c r="L103" s="18"/>
      <c r="M103" s="22">
        <f t="shared" si="13"/>
        <v>0</v>
      </c>
      <c r="N103" s="22"/>
      <c r="O103" s="22">
        <f t="shared" si="14"/>
        <v>0</v>
      </c>
      <c r="P103" s="22">
        <f t="shared" si="11"/>
        <v>3300</v>
      </c>
      <c r="Q103" s="38">
        <f t="shared" si="12"/>
        <v>19998000</v>
      </c>
      <c r="R103" s="38" t="s">
        <v>259</v>
      </c>
      <c r="S103" s="22" t="s">
        <v>473</v>
      </c>
      <c r="T103" s="140">
        <v>385591966</v>
      </c>
      <c r="U103" s="141">
        <v>40483</v>
      </c>
      <c r="V103" s="22" t="s">
        <v>323</v>
      </c>
      <c r="W103" s="22" t="s">
        <v>324</v>
      </c>
      <c r="X103" s="127"/>
    </row>
    <row r="104" spans="1:24" s="19" customFormat="1" ht="20.25" customHeight="1">
      <c r="A104" s="16">
        <f t="shared" si="9"/>
        <v>85</v>
      </c>
      <c r="B104" s="20" t="s">
        <v>216</v>
      </c>
      <c r="C104" s="50">
        <v>1975</v>
      </c>
      <c r="D104" s="50"/>
      <c r="E104" s="50" t="s">
        <v>190</v>
      </c>
      <c r="F104" s="53" t="s">
        <v>214</v>
      </c>
      <c r="G104" s="56">
        <v>3</v>
      </c>
      <c r="H104" s="18">
        <f t="shared" si="8"/>
        <v>300</v>
      </c>
      <c r="I104" s="18">
        <v>300</v>
      </c>
      <c r="J104" s="22">
        <v>10100</v>
      </c>
      <c r="K104" s="22">
        <f t="shared" si="10"/>
        <v>1818000</v>
      </c>
      <c r="L104" s="18"/>
      <c r="M104" s="22">
        <f t="shared" si="13"/>
        <v>0</v>
      </c>
      <c r="N104" s="22"/>
      <c r="O104" s="22">
        <f t="shared" si="14"/>
        <v>0</v>
      </c>
      <c r="P104" s="22">
        <f t="shared" si="11"/>
        <v>300</v>
      </c>
      <c r="Q104" s="38">
        <f t="shared" si="12"/>
        <v>1818000</v>
      </c>
      <c r="R104" s="38" t="s">
        <v>259</v>
      </c>
      <c r="S104" s="22" t="s">
        <v>474</v>
      </c>
      <c r="T104" s="140">
        <v>385020563</v>
      </c>
      <c r="U104" s="139" t="s">
        <v>475</v>
      </c>
      <c r="V104" s="22" t="s">
        <v>323</v>
      </c>
      <c r="W104" s="22" t="s">
        <v>324</v>
      </c>
      <c r="X104" s="127"/>
    </row>
    <row r="105" spans="1:24" s="19" customFormat="1" ht="20.25" customHeight="1">
      <c r="A105" s="16">
        <f t="shared" si="9"/>
        <v>86</v>
      </c>
      <c r="B105" s="49" t="s">
        <v>217</v>
      </c>
      <c r="C105" s="50">
        <v>1992</v>
      </c>
      <c r="D105" s="50"/>
      <c r="E105" s="50" t="s">
        <v>190</v>
      </c>
      <c r="F105" s="53" t="s">
        <v>60</v>
      </c>
      <c r="G105" s="56">
        <v>1</v>
      </c>
      <c r="H105" s="18">
        <f t="shared" si="8"/>
        <v>100</v>
      </c>
      <c r="I105" s="18">
        <v>100</v>
      </c>
      <c r="J105" s="22">
        <v>10100</v>
      </c>
      <c r="K105" s="22">
        <f t="shared" si="10"/>
        <v>606000</v>
      </c>
      <c r="L105" s="18"/>
      <c r="M105" s="22">
        <f t="shared" si="13"/>
        <v>0</v>
      </c>
      <c r="N105" s="22"/>
      <c r="O105" s="22">
        <f t="shared" si="14"/>
        <v>0</v>
      </c>
      <c r="P105" s="22">
        <f t="shared" si="11"/>
        <v>100</v>
      </c>
      <c r="Q105" s="38">
        <f t="shared" si="12"/>
        <v>606000</v>
      </c>
      <c r="R105" s="38" t="s">
        <v>253</v>
      </c>
      <c r="S105" s="22" t="s">
        <v>476</v>
      </c>
      <c r="T105" s="140">
        <v>381510371</v>
      </c>
      <c r="U105" s="144" t="s">
        <v>477</v>
      </c>
      <c r="V105" s="22" t="s">
        <v>395</v>
      </c>
      <c r="W105" s="22" t="s">
        <v>324</v>
      </c>
      <c r="X105" s="127"/>
    </row>
    <row r="106" spans="1:24" s="19" customFormat="1" ht="20.25" customHeight="1">
      <c r="A106" s="97" t="s">
        <v>300</v>
      </c>
      <c r="B106" s="98" t="s">
        <v>301</v>
      </c>
      <c r="C106" s="99"/>
      <c r="D106" s="99"/>
      <c r="E106" s="99"/>
      <c r="F106" s="100"/>
      <c r="G106" s="58"/>
      <c r="H106" s="101"/>
      <c r="I106" s="101"/>
      <c r="J106" s="38"/>
      <c r="K106" s="38"/>
      <c r="L106" s="101"/>
      <c r="M106" s="38"/>
      <c r="N106" s="38"/>
      <c r="O106" s="38"/>
      <c r="P106" s="22"/>
      <c r="Q106" s="38"/>
      <c r="R106" s="38"/>
      <c r="S106" s="22"/>
      <c r="T106" s="158"/>
      <c r="U106" s="144"/>
      <c r="V106" s="22"/>
      <c r="W106" s="22"/>
      <c r="X106" s="127"/>
    </row>
    <row r="107" spans="1:24" s="13" customFormat="1" ht="20.25" customHeight="1">
      <c r="A107" s="86">
        <v>1</v>
      </c>
      <c r="B107" s="87" t="s">
        <v>296</v>
      </c>
      <c r="C107" s="102"/>
      <c r="D107" s="102"/>
      <c r="E107" s="102"/>
      <c r="F107" s="103"/>
      <c r="G107" s="84"/>
      <c r="H107" s="83"/>
      <c r="I107" s="83"/>
      <c r="J107" s="84"/>
      <c r="K107" s="84"/>
      <c r="L107" s="83"/>
      <c r="M107" s="84"/>
      <c r="N107" s="84">
        <v>20000</v>
      </c>
      <c r="O107" s="84">
        <f t="shared" si="14"/>
        <v>202000000</v>
      </c>
      <c r="P107" s="84">
        <f t="shared" si="11"/>
        <v>20000</v>
      </c>
      <c r="Q107" s="14">
        <f t="shared" si="12"/>
        <v>202000000</v>
      </c>
      <c r="R107" s="14"/>
      <c r="S107" s="22" t="s">
        <v>571</v>
      </c>
      <c r="T107" s="158" t="s">
        <v>568</v>
      </c>
      <c r="U107" s="144" t="s">
        <v>569</v>
      </c>
      <c r="V107" s="22" t="s">
        <v>570</v>
      </c>
      <c r="W107" s="22" t="s">
        <v>324</v>
      </c>
      <c r="X107" s="7"/>
    </row>
    <row r="108" spans="1:24" s="13" customFormat="1" ht="33" customHeight="1">
      <c r="A108" s="86">
        <v>2</v>
      </c>
      <c r="B108" s="87" t="s">
        <v>297</v>
      </c>
      <c r="C108" s="102"/>
      <c r="D108" s="102"/>
      <c r="E108" s="102"/>
      <c r="F108" s="103"/>
      <c r="G108" s="84"/>
      <c r="H108" s="83"/>
      <c r="I108" s="83"/>
      <c r="J108" s="84"/>
      <c r="K108" s="84"/>
      <c r="L108" s="83"/>
      <c r="M108" s="84"/>
      <c r="N108" s="84">
        <v>2000</v>
      </c>
      <c r="O108" s="84">
        <f t="shared" si="14"/>
        <v>20200000</v>
      </c>
      <c r="P108" s="84">
        <f t="shared" si="11"/>
        <v>2000</v>
      </c>
      <c r="Q108" s="14">
        <f t="shared" si="12"/>
        <v>20200000</v>
      </c>
      <c r="R108" s="14"/>
      <c r="S108" s="84" t="s">
        <v>566</v>
      </c>
      <c r="T108" s="124">
        <v>1900578483</v>
      </c>
      <c r="U108" s="137" t="s">
        <v>567</v>
      </c>
      <c r="V108" s="84"/>
      <c r="W108" s="84"/>
      <c r="X108" s="7"/>
    </row>
    <row r="109" spans="1:24" s="82" customFormat="1" ht="20.25" customHeight="1">
      <c r="A109" s="71"/>
      <c r="B109" s="72"/>
      <c r="C109" s="73"/>
      <c r="D109" s="77"/>
      <c r="E109" s="73"/>
      <c r="F109" s="73"/>
      <c r="G109" s="78">
        <f aca="true" t="shared" si="15" ref="G109:M109">SUM(G20:G105)</f>
        <v>1061</v>
      </c>
      <c r="H109" s="79">
        <f t="shared" si="15"/>
        <v>106100</v>
      </c>
      <c r="I109" s="80">
        <f t="shared" si="15"/>
        <v>107500</v>
      </c>
      <c r="J109" s="80">
        <f t="shared" si="15"/>
        <v>868600</v>
      </c>
      <c r="K109" s="80">
        <f t="shared" si="15"/>
        <v>651468000</v>
      </c>
      <c r="L109" s="80">
        <f t="shared" si="15"/>
        <v>10800</v>
      </c>
      <c r="M109" s="80">
        <f t="shared" si="15"/>
        <v>109080000</v>
      </c>
      <c r="N109" s="80">
        <f>SUM(N20:N108)</f>
        <v>32900</v>
      </c>
      <c r="O109" s="80">
        <f>SUM(O20:O108)</f>
        <v>332290000</v>
      </c>
      <c r="P109" s="80">
        <f>SUM(P20:P108)</f>
        <v>151200</v>
      </c>
      <c r="Q109" s="80">
        <f>SUM(Q20:Q108)</f>
        <v>1092838000</v>
      </c>
      <c r="R109" s="81"/>
      <c r="S109" s="72"/>
      <c r="T109" s="130"/>
      <c r="U109" s="72"/>
      <c r="V109" s="72"/>
      <c r="W109" s="72"/>
      <c r="X109" s="29"/>
    </row>
    <row r="110" spans="1:9" s="26" customFormat="1" ht="13.5" customHeight="1">
      <c r="A110" s="24"/>
      <c r="B110" s="24"/>
      <c r="C110" s="25"/>
      <c r="D110" s="25"/>
      <c r="E110" s="25"/>
      <c r="G110" s="37"/>
      <c r="H110" s="37"/>
      <c r="I110" s="27"/>
    </row>
    <row r="111" spans="1:19" s="26" customFormat="1" ht="102" customHeight="1" hidden="1">
      <c r="A111" s="378" t="s">
        <v>248</v>
      </c>
      <c r="B111" s="378"/>
      <c r="C111" s="378"/>
      <c r="D111" s="378"/>
      <c r="E111" s="378"/>
      <c r="F111" s="378"/>
      <c r="G111" s="378"/>
      <c r="H111" s="378"/>
      <c r="I111" s="378"/>
      <c r="J111" s="378"/>
      <c r="K111" s="378"/>
      <c r="L111" s="378"/>
      <c r="M111" s="378"/>
      <c r="N111" s="378"/>
      <c r="O111" s="378"/>
      <c r="P111" s="378"/>
      <c r="Q111" s="378"/>
      <c r="R111" s="378"/>
      <c r="S111" s="128"/>
    </row>
    <row r="112" spans="1:19" s="26" customFormat="1" ht="54" customHeight="1" hidden="1">
      <c r="A112" s="362" t="s">
        <v>245</v>
      </c>
      <c r="B112" s="362"/>
      <c r="C112" s="362"/>
      <c r="D112" s="362"/>
      <c r="E112" s="362"/>
      <c r="F112" s="362"/>
      <c r="G112" s="362"/>
      <c r="H112" s="362"/>
      <c r="I112" s="362"/>
      <c r="J112" s="362"/>
      <c r="K112" s="362"/>
      <c r="L112" s="362"/>
      <c r="M112" s="362"/>
      <c r="N112" s="362"/>
      <c r="O112" s="362"/>
      <c r="P112" s="362"/>
      <c r="Q112" s="362"/>
      <c r="R112" s="362"/>
      <c r="S112" s="59"/>
    </row>
    <row r="113" spans="1:19" s="26" customFormat="1" ht="34.5" customHeight="1" hidden="1">
      <c r="A113" s="361" t="s">
        <v>244</v>
      </c>
      <c r="B113" s="361"/>
      <c r="C113" s="361"/>
      <c r="D113" s="361"/>
      <c r="E113" s="361"/>
      <c r="F113" s="361"/>
      <c r="G113" s="361"/>
      <c r="H113" s="361"/>
      <c r="I113" s="361"/>
      <c r="J113" s="361"/>
      <c r="K113" s="361"/>
      <c r="L113" s="361"/>
      <c r="M113" s="361"/>
      <c r="N113" s="361"/>
      <c r="O113" s="361"/>
      <c r="P113" s="361"/>
      <c r="Q113" s="361"/>
      <c r="R113" s="361"/>
      <c r="S113" s="59"/>
    </row>
    <row r="114" spans="1:19" s="26" customFormat="1" ht="36.75" customHeight="1" hidden="1">
      <c r="A114" s="361" t="s">
        <v>243</v>
      </c>
      <c r="B114" s="361"/>
      <c r="C114" s="361"/>
      <c r="D114" s="361"/>
      <c r="E114" s="361"/>
      <c r="F114" s="361"/>
      <c r="G114" s="361"/>
      <c r="H114" s="361"/>
      <c r="I114" s="361"/>
      <c r="J114" s="361"/>
      <c r="K114" s="361"/>
      <c r="L114" s="361"/>
      <c r="M114" s="361"/>
      <c r="N114" s="361"/>
      <c r="O114" s="361"/>
      <c r="P114" s="361"/>
      <c r="Q114" s="361"/>
      <c r="R114" s="361"/>
      <c r="S114" s="59"/>
    </row>
    <row r="115" spans="1:24" s="8" customFormat="1" ht="9" customHeight="1" hidden="1">
      <c r="A115" s="28"/>
      <c r="B115" s="363"/>
      <c r="C115" s="363"/>
      <c r="D115" s="363"/>
      <c r="E115" s="364"/>
      <c r="F115" s="364"/>
      <c r="K115" s="360"/>
      <c r="L115" s="360"/>
      <c r="M115" s="360"/>
      <c r="N115" s="360"/>
      <c r="O115" s="360"/>
      <c r="P115" s="360"/>
      <c r="Q115" s="360"/>
      <c r="R115" s="360"/>
      <c r="S115" s="129"/>
      <c r="T115" s="31"/>
      <c r="U115" s="31"/>
      <c r="V115" s="31"/>
      <c r="W115" s="31"/>
      <c r="X115" s="31"/>
    </row>
    <row r="116" spans="1:24" s="8" customFormat="1" ht="21.75" customHeight="1" hidden="1">
      <c r="A116" s="28"/>
      <c r="B116" s="379" t="s">
        <v>240</v>
      </c>
      <c r="C116" s="379"/>
      <c r="D116" s="379"/>
      <c r="E116" s="29"/>
      <c r="K116" s="360" t="s">
        <v>218</v>
      </c>
      <c r="L116" s="360"/>
      <c r="M116" s="360"/>
      <c r="N116" s="360"/>
      <c r="O116" s="360"/>
      <c r="P116" s="360"/>
      <c r="Q116" s="360"/>
      <c r="R116" s="360"/>
      <c r="S116" s="129"/>
      <c r="T116" s="31"/>
      <c r="U116" s="31"/>
      <c r="V116" s="31"/>
      <c r="W116" s="31"/>
      <c r="X116" s="31"/>
    </row>
    <row r="117" spans="1:24" s="8" customFormat="1" ht="21.75" customHeight="1" hidden="1">
      <c r="A117" s="28"/>
      <c r="B117" s="48" t="s">
        <v>247</v>
      </c>
      <c r="C117" s="47"/>
      <c r="D117" s="47"/>
      <c r="E117" s="29"/>
      <c r="K117" s="43"/>
      <c r="L117" s="43"/>
      <c r="M117" s="43"/>
      <c r="N117" s="43"/>
      <c r="O117" s="43"/>
      <c r="P117" s="43"/>
      <c r="Q117" s="43"/>
      <c r="R117" s="43"/>
      <c r="S117" s="129"/>
      <c r="T117" s="31"/>
      <c r="U117" s="31"/>
      <c r="V117" s="31"/>
      <c r="W117" s="31"/>
      <c r="X117" s="31"/>
    </row>
    <row r="118" spans="2:5" ht="17.25" customHeight="1" hidden="1">
      <c r="B118" s="48" t="s">
        <v>241</v>
      </c>
      <c r="C118" s="29"/>
      <c r="D118" s="29"/>
      <c r="E118" s="29"/>
    </row>
    <row r="119" ht="17.25" customHeight="1" hidden="1">
      <c r="B119" s="48" t="s">
        <v>246</v>
      </c>
    </row>
    <row r="120" ht="17.25" customHeight="1" hidden="1">
      <c r="B120" s="48" t="s">
        <v>242</v>
      </c>
    </row>
    <row r="121" ht="20.25" customHeight="1">
      <c r="Q121" s="31">
        <f>K109+M109+O109</f>
        <v>1092838000</v>
      </c>
    </row>
    <row r="123" spans="1:24" s="8" customFormat="1" ht="20.25" customHeight="1">
      <c r="A123" s="28"/>
      <c r="B123" s="33"/>
      <c r="C123" s="9"/>
      <c r="D123" s="9"/>
      <c r="E123" s="9"/>
      <c r="F123" s="34"/>
      <c r="G123" s="34"/>
      <c r="H123" s="34"/>
      <c r="I123" s="35"/>
      <c r="S123" s="31"/>
      <c r="T123" s="31"/>
      <c r="U123" s="31"/>
      <c r="V123" s="31"/>
      <c r="W123" s="31"/>
      <c r="X123" s="31"/>
    </row>
    <row r="124" ht="20.25" customHeight="1">
      <c r="B124" s="36"/>
    </row>
  </sheetData>
  <sheetProtection/>
  <mergeCells count="39">
    <mergeCell ref="A112:R112"/>
    <mergeCell ref="P16:Q16"/>
    <mergeCell ref="B116:D116"/>
    <mergeCell ref="K116:R116"/>
    <mergeCell ref="A113:R113"/>
    <mergeCell ref="A114:R114"/>
    <mergeCell ref="B115:D115"/>
    <mergeCell ref="E115:F115"/>
    <mergeCell ref="K115:R115"/>
    <mergeCell ref="A111:R111"/>
    <mergeCell ref="A9:R9"/>
    <mergeCell ref="A10:R10"/>
    <mergeCell ref="A11:R11"/>
    <mergeCell ref="A12:R12"/>
    <mergeCell ref="S1:V1"/>
    <mergeCell ref="S2:V2"/>
    <mergeCell ref="A4:I4"/>
    <mergeCell ref="T4:W4"/>
    <mergeCell ref="A1:J1"/>
    <mergeCell ref="A7:W7"/>
    <mergeCell ref="A13:R13"/>
    <mergeCell ref="R16:R17"/>
    <mergeCell ref="I16:K16"/>
    <mergeCell ref="L16:M16"/>
    <mergeCell ref="E16:E17"/>
    <mergeCell ref="F16:F17"/>
    <mergeCell ref="G16:G17"/>
    <mergeCell ref="H16:H17"/>
    <mergeCell ref="C16:D16"/>
    <mergeCell ref="N16:O16"/>
    <mergeCell ref="S16:S17"/>
    <mergeCell ref="A6:W6"/>
    <mergeCell ref="T16:T17"/>
    <mergeCell ref="U16:U17"/>
    <mergeCell ref="V16:V17"/>
    <mergeCell ref="W16:W17"/>
    <mergeCell ref="A16:A17"/>
    <mergeCell ref="B16:B17"/>
    <mergeCell ref="A14:R14"/>
  </mergeCells>
  <printOptions/>
  <pageMargins left="0.2755905511811024" right="0.11811023622047245" top="0.2362204724409449" bottom="0.1968503937007874" header="0.1968503937007874" footer="0.1968503937007874"/>
  <pageSetup horizontalDpi="180" verticalDpi="180" orientation="landscape" paperSize="9" scale="84" r:id="rId4"/>
  <drawing r:id="rId3"/>
  <legacyDrawing r:id="rId2"/>
</worksheet>
</file>

<file path=xl/worksheets/sheet3.xml><?xml version="1.0" encoding="utf-8"?>
<worksheet xmlns="http://schemas.openxmlformats.org/spreadsheetml/2006/main" xmlns:r="http://schemas.openxmlformats.org/officeDocument/2006/relationships">
  <dimension ref="A1:U137"/>
  <sheetViews>
    <sheetView zoomScalePageLayoutView="0" workbookViewId="0" topLeftCell="A108">
      <selection activeCell="A16" sqref="A16:O16"/>
    </sheetView>
  </sheetViews>
  <sheetFormatPr defaultColWidth="9.140625" defaultRowHeight="20.25" customHeight="1"/>
  <cols>
    <col min="1" max="1" width="5.00390625" style="30" customWidth="1"/>
    <col min="2" max="2" width="24.140625" style="31" customWidth="1"/>
    <col min="3" max="3" width="6.00390625" style="10" hidden="1" customWidth="1"/>
    <col min="4" max="4" width="6.57421875" style="10" hidden="1" customWidth="1"/>
    <col min="5" max="5" width="25.421875" style="10" hidden="1" customWidth="1"/>
    <col min="6" max="6" width="16.421875" style="10" hidden="1" customWidth="1"/>
    <col min="7" max="7" width="12.7109375" style="11" hidden="1" customWidth="1"/>
    <col min="8" max="8" width="0.2890625" style="32" hidden="1" customWidth="1"/>
    <col min="9" max="9" width="8.00390625" style="32" customWidth="1"/>
    <col min="10" max="10" width="0.2890625" style="31" hidden="1" customWidth="1"/>
    <col min="11" max="11" width="13.140625" style="31" customWidth="1"/>
    <col min="12" max="12" width="7.7109375" style="31" customWidth="1"/>
    <col min="13" max="13" width="11.8515625" style="31" customWidth="1"/>
    <col min="14" max="14" width="10.57421875" style="31" customWidth="1"/>
    <col min="15" max="15" width="14.421875" style="31" customWidth="1"/>
    <col min="16" max="16" width="15.421875" style="31" hidden="1" customWidth="1"/>
    <col min="17" max="17" width="27.57421875" style="31" hidden="1" customWidth="1"/>
    <col min="18" max="18" width="17.7109375" style="31" hidden="1" customWidth="1"/>
    <col min="19" max="19" width="14.140625" style="31" hidden="1" customWidth="1"/>
    <col min="20" max="20" width="14.00390625" style="31" hidden="1" customWidth="1"/>
    <col min="21" max="21" width="7.28125" style="31" hidden="1" customWidth="1"/>
    <col min="22" max="16384" width="9.140625" style="31" customWidth="1"/>
  </cols>
  <sheetData>
    <row r="1" spans="1:20" s="1" customFormat="1" ht="18.75" customHeight="1">
      <c r="A1" s="372" t="s">
        <v>270</v>
      </c>
      <c r="B1" s="372"/>
      <c r="C1" s="372"/>
      <c r="D1" s="372"/>
      <c r="E1" s="372"/>
      <c r="F1" s="372"/>
      <c r="G1" s="372"/>
      <c r="H1" s="372"/>
      <c r="I1" s="372"/>
      <c r="J1" s="372"/>
      <c r="K1" s="380" t="s">
        <v>272</v>
      </c>
      <c r="L1" s="380"/>
      <c r="M1" s="380"/>
      <c r="N1" s="380"/>
      <c r="O1" s="380"/>
      <c r="R1" s="74"/>
      <c r="S1" s="74"/>
      <c r="T1" s="74"/>
    </row>
    <row r="2" spans="1:20" s="1" customFormat="1" ht="16.5" customHeight="1">
      <c r="A2" s="66" t="s">
        <v>271</v>
      </c>
      <c r="B2" s="66"/>
      <c r="C2" s="66"/>
      <c r="D2" s="66"/>
      <c r="E2" s="66"/>
      <c r="F2" s="66"/>
      <c r="G2" s="66"/>
      <c r="H2" s="66"/>
      <c r="I2" s="66"/>
      <c r="M2" s="75" t="s">
        <v>2</v>
      </c>
      <c r="R2" s="75"/>
      <c r="S2" s="75"/>
      <c r="T2" s="75"/>
    </row>
    <row r="3" spans="1:9" s="1" customFormat="1" ht="8.25" customHeight="1">
      <c r="A3" s="2"/>
      <c r="B3" s="3"/>
      <c r="C3" s="4"/>
      <c r="D3" s="4"/>
      <c r="E3" s="3"/>
      <c r="F3" s="4"/>
      <c r="G3" s="5"/>
      <c r="H3" s="6"/>
      <c r="I3" s="6"/>
    </row>
    <row r="4" spans="1:21" s="1" customFormat="1" ht="18.75" customHeight="1">
      <c r="A4" s="367" t="s">
        <v>261</v>
      </c>
      <c r="B4" s="367"/>
      <c r="C4" s="367"/>
      <c r="D4" s="367"/>
      <c r="E4" s="367"/>
      <c r="F4" s="367"/>
      <c r="G4" s="367"/>
      <c r="H4" s="367"/>
      <c r="I4" s="367"/>
      <c r="L4" s="368" t="s">
        <v>274</v>
      </c>
      <c r="M4" s="368"/>
      <c r="N4" s="368"/>
      <c r="O4" s="368"/>
      <c r="Q4" s="46"/>
      <c r="S4" s="76"/>
      <c r="T4" s="76"/>
      <c r="U4" s="76"/>
    </row>
    <row r="5" spans="1:17" s="1" customFormat="1" ht="18.75" customHeight="1">
      <c r="A5" s="45"/>
      <c r="B5" s="45"/>
      <c r="C5" s="45"/>
      <c r="D5" s="45"/>
      <c r="E5" s="45"/>
      <c r="F5" s="45"/>
      <c r="G5" s="45"/>
      <c r="H5" s="45"/>
      <c r="I5" s="45"/>
      <c r="K5" s="46"/>
      <c r="L5" s="46"/>
      <c r="M5" s="46"/>
      <c r="N5" s="46"/>
      <c r="O5" s="46"/>
      <c r="P5" s="46"/>
      <c r="Q5" s="46"/>
    </row>
    <row r="6" spans="1:21" s="7" customFormat="1" ht="36" customHeight="1">
      <c r="A6" s="382" t="s">
        <v>289</v>
      </c>
      <c r="B6" s="382"/>
      <c r="C6" s="382"/>
      <c r="D6" s="382"/>
      <c r="E6" s="382"/>
      <c r="F6" s="382"/>
      <c r="G6" s="382"/>
      <c r="H6" s="382"/>
      <c r="I6" s="382"/>
      <c r="J6" s="382"/>
      <c r="K6" s="382"/>
      <c r="L6" s="382"/>
      <c r="M6" s="382"/>
      <c r="N6" s="382"/>
      <c r="O6" s="382"/>
      <c r="P6" s="382"/>
      <c r="Q6" s="382"/>
      <c r="R6" s="382"/>
      <c r="S6" s="382"/>
      <c r="T6" s="382"/>
      <c r="U6" s="382"/>
    </row>
    <row r="7" spans="1:21" s="7" customFormat="1" ht="26.25" customHeight="1">
      <c r="A7" s="382"/>
      <c r="B7" s="382"/>
      <c r="C7" s="382"/>
      <c r="D7" s="382"/>
      <c r="E7" s="382"/>
      <c r="F7" s="382"/>
      <c r="G7" s="382"/>
      <c r="H7" s="382"/>
      <c r="I7" s="382"/>
      <c r="J7" s="382"/>
      <c r="K7" s="382"/>
      <c r="L7" s="382"/>
      <c r="M7" s="382"/>
      <c r="N7" s="382"/>
      <c r="O7" s="382"/>
      <c r="P7" s="382"/>
      <c r="Q7" s="382"/>
      <c r="R7" s="382"/>
      <c r="S7" s="382"/>
      <c r="T7" s="382"/>
      <c r="U7" s="382"/>
    </row>
    <row r="8" spans="1:21" s="7" customFormat="1" ht="33" customHeight="1">
      <c r="A8" s="388" t="s">
        <v>284</v>
      </c>
      <c r="B8" s="388"/>
      <c r="C8" s="388"/>
      <c r="D8" s="388"/>
      <c r="E8" s="388"/>
      <c r="F8" s="388"/>
      <c r="G8" s="388"/>
      <c r="H8" s="388"/>
      <c r="I8" s="388"/>
      <c r="J8" s="388"/>
      <c r="K8" s="388"/>
      <c r="L8" s="388"/>
      <c r="M8" s="388"/>
      <c r="N8" s="388"/>
      <c r="O8" s="388"/>
      <c r="P8" s="42"/>
      <c r="Q8" s="42"/>
      <c r="R8" s="42"/>
      <c r="S8" s="42"/>
      <c r="T8" s="42"/>
      <c r="U8" s="42"/>
    </row>
    <row r="9" spans="1:21" s="7" customFormat="1" ht="41.25" customHeight="1">
      <c r="A9" s="388" t="s">
        <v>285</v>
      </c>
      <c r="B9" s="370"/>
      <c r="C9" s="370"/>
      <c r="D9" s="370"/>
      <c r="E9" s="370"/>
      <c r="F9" s="370"/>
      <c r="G9" s="370"/>
      <c r="H9" s="370"/>
      <c r="I9" s="370"/>
      <c r="J9" s="370"/>
      <c r="K9" s="370"/>
      <c r="L9" s="370"/>
      <c r="M9" s="370"/>
      <c r="N9" s="370"/>
      <c r="O9" s="370"/>
      <c r="P9" s="42"/>
      <c r="Q9" s="42"/>
      <c r="R9" s="42"/>
      <c r="S9" s="42"/>
      <c r="T9" s="42"/>
      <c r="U9" s="42"/>
    </row>
    <row r="10" spans="1:21" s="7" customFormat="1" ht="16.5" customHeight="1">
      <c r="A10" s="42"/>
      <c r="B10" s="42"/>
      <c r="C10" s="42"/>
      <c r="D10" s="42"/>
      <c r="E10" s="42"/>
      <c r="F10" s="42"/>
      <c r="G10" s="42"/>
      <c r="H10" s="42"/>
      <c r="I10" s="42"/>
      <c r="J10" s="42"/>
      <c r="K10" s="42"/>
      <c r="L10" s="42"/>
      <c r="M10" s="42"/>
      <c r="N10" s="42"/>
      <c r="O10" s="42"/>
      <c r="P10" s="42"/>
      <c r="Q10" s="42"/>
      <c r="R10" s="42"/>
      <c r="S10" s="42"/>
      <c r="T10" s="42"/>
      <c r="U10" s="42"/>
    </row>
    <row r="11" spans="1:21" s="7" customFormat="1" ht="16.5" customHeight="1">
      <c r="A11" s="389" t="s">
        <v>275</v>
      </c>
      <c r="B11" s="389"/>
      <c r="C11" s="389"/>
      <c r="D11" s="389"/>
      <c r="E11" s="389"/>
      <c r="F11" s="389"/>
      <c r="G11" s="389"/>
      <c r="H11" s="389"/>
      <c r="I11" s="389"/>
      <c r="J11" s="389"/>
      <c r="K11" s="389"/>
      <c r="L11" s="389"/>
      <c r="M11" s="389"/>
      <c r="N11" s="389"/>
      <c r="O11" s="389"/>
      <c r="P11" s="42"/>
      <c r="Q11" s="42"/>
      <c r="R11" s="42"/>
      <c r="S11" s="42"/>
      <c r="T11" s="42"/>
      <c r="U11" s="42"/>
    </row>
    <row r="12" spans="1:21" s="7" customFormat="1" ht="16.5" customHeight="1">
      <c r="A12" s="388" t="s">
        <v>290</v>
      </c>
      <c r="B12" s="370"/>
      <c r="C12" s="370"/>
      <c r="D12" s="370"/>
      <c r="E12" s="370"/>
      <c r="F12" s="370"/>
      <c r="G12" s="370"/>
      <c r="H12" s="370"/>
      <c r="I12" s="370"/>
      <c r="J12" s="370"/>
      <c r="K12" s="370"/>
      <c r="L12" s="370"/>
      <c r="M12" s="370"/>
      <c r="N12" s="370"/>
      <c r="O12" s="370"/>
      <c r="P12" s="42"/>
      <c r="Q12" s="42"/>
      <c r="R12" s="42"/>
      <c r="S12" s="42"/>
      <c r="T12" s="42"/>
      <c r="U12" s="42"/>
    </row>
    <row r="13" spans="1:21" s="7" customFormat="1" ht="16.5" customHeight="1">
      <c r="A13" s="388" t="s">
        <v>291</v>
      </c>
      <c r="B13" s="370"/>
      <c r="C13" s="370"/>
      <c r="D13" s="370"/>
      <c r="E13" s="370"/>
      <c r="F13" s="370"/>
      <c r="G13" s="370"/>
      <c r="H13" s="370"/>
      <c r="I13" s="370"/>
      <c r="J13" s="370"/>
      <c r="K13" s="370"/>
      <c r="L13" s="370"/>
      <c r="M13" s="370"/>
      <c r="N13" s="370"/>
      <c r="O13" s="370"/>
      <c r="P13" s="42"/>
      <c r="Q13" s="42"/>
      <c r="R13" s="42"/>
      <c r="S13" s="42"/>
      <c r="T13" s="42"/>
      <c r="U13" s="42"/>
    </row>
    <row r="14" spans="1:21" s="7" customFormat="1" ht="16.5" customHeight="1">
      <c r="A14" s="389" t="s">
        <v>276</v>
      </c>
      <c r="B14" s="390"/>
      <c r="C14" s="390"/>
      <c r="D14" s="390"/>
      <c r="E14" s="390"/>
      <c r="F14" s="390"/>
      <c r="G14" s="390"/>
      <c r="H14" s="390"/>
      <c r="I14" s="390"/>
      <c r="J14" s="390"/>
      <c r="K14" s="390"/>
      <c r="L14" s="390"/>
      <c r="M14" s="390"/>
      <c r="N14" s="390"/>
      <c r="O14" s="390"/>
      <c r="P14" s="42"/>
      <c r="Q14" s="42"/>
      <c r="R14" s="42"/>
      <c r="S14" s="42"/>
      <c r="T14" s="42"/>
      <c r="U14" s="42"/>
    </row>
    <row r="15" spans="1:21" s="7" customFormat="1" ht="16.5" customHeight="1">
      <c r="A15" s="388" t="s">
        <v>286</v>
      </c>
      <c r="B15" s="388"/>
      <c r="C15" s="388"/>
      <c r="D15" s="388"/>
      <c r="E15" s="388"/>
      <c r="F15" s="388"/>
      <c r="G15" s="388"/>
      <c r="H15" s="388"/>
      <c r="I15" s="388"/>
      <c r="J15" s="388"/>
      <c r="K15" s="388"/>
      <c r="L15" s="388"/>
      <c r="M15" s="388"/>
      <c r="N15" s="388"/>
      <c r="O15" s="388"/>
      <c r="P15" s="42"/>
      <c r="Q15" s="42"/>
      <c r="R15" s="42"/>
      <c r="S15" s="42"/>
      <c r="T15" s="42"/>
      <c r="U15" s="42"/>
    </row>
    <row r="16" spans="1:21" s="7" customFormat="1" ht="16.5" customHeight="1">
      <c r="A16" s="388" t="s">
        <v>287</v>
      </c>
      <c r="B16" s="388"/>
      <c r="C16" s="388"/>
      <c r="D16" s="388"/>
      <c r="E16" s="388"/>
      <c r="F16" s="388"/>
      <c r="G16" s="388"/>
      <c r="H16" s="388"/>
      <c r="I16" s="388"/>
      <c r="J16" s="388"/>
      <c r="K16" s="388"/>
      <c r="L16" s="388"/>
      <c r="M16" s="388"/>
      <c r="N16" s="388"/>
      <c r="O16" s="388"/>
      <c r="P16" s="42"/>
      <c r="Q16" s="42"/>
      <c r="R16" s="42"/>
      <c r="S16" s="42"/>
      <c r="T16" s="42"/>
      <c r="U16" s="42"/>
    </row>
    <row r="17" spans="1:21" s="7" customFormat="1" ht="16.5" customHeight="1">
      <c r="A17" s="388" t="s">
        <v>277</v>
      </c>
      <c r="B17" s="388"/>
      <c r="C17" s="388"/>
      <c r="D17" s="388"/>
      <c r="E17" s="388"/>
      <c r="F17" s="388"/>
      <c r="G17" s="388"/>
      <c r="H17" s="388"/>
      <c r="I17" s="388"/>
      <c r="J17" s="388"/>
      <c r="K17" s="388"/>
      <c r="L17" s="388"/>
      <c r="M17" s="388"/>
      <c r="N17" s="388"/>
      <c r="O17" s="388"/>
      <c r="P17" s="42"/>
      <c r="Q17" s="42"/>
      <c r="R17" s="42"/>
      <c r="S17" s="42"/>
      <c r="T17" s="42"/>
      <c r="U17" s="42"/>
    </row>
    <row r="18" spans="1:21" s="7" customFormat="1" ht="16.5" customHeight="1">
      <c r="A18" s="388" t="s">
        <v>280</v>
      </c>
      <c r="B18" s="388"/>
      <c r="C18" s="388"/>
      <c r="D18" s="388"/>
      <c r="E18" s="388"/>
      <c r="F18" s="388"/>
      <c r="G18" s="388"/>
      <c r="H18" s="388"/>
      <c r="I18" s="388"/>
      <c r="J18" s="388"/>
      <c r="K18" s="388"/>
      <c r="L18" s="388"/>
      <c r="M18" s="388"/>
      <c r="N18" s="388"/>
      <c r="O18" s="388"/>
      <c r="P18" s="42"/>
      <c r="Q18" s="42"/>
      <c r="R18" s="42"/>
      <c r="S18" s="42"/>
      <c r="T18" s="42"/>
      <c r="U18" s="42"/>
    </row>
    <row r="19" spans="1:21" s="7" customFormat="1" ht="16.5" customHeight="1">
      <c r="A19" s="388" t="s">
        <v>278</v>
      </c>
      <c r="B19" s="388"/>
      <c r="C19" s="388"/>
      <c r="D19" s="388"/>
      <c r="E19" s="388"/>
      <c r="F19" s="388"/>
      <c r="G19" s="388"/>
      <c r="H19" s="388"/>
      <c r="I19" s="388"/>
      <c r="J19" s="388"/>
      <c r="K19" s="388"/>
      <c r="L19" s="388"/>
      <c r="M19" s="388"/>
      <c r="N19" s="388"/>
      <c r="O19" s="388"/>
      <c r="P19" s="42"/>
      <c r="Q19" s="42"/>
      <c r="R19" s="42"/>
      <c r="S19" s="42"/>
      <c r="T19" s="42"/>
      <c r="U19" s="42"/>
    </row>
    <row r="20" spans="1:21" s="7" customFormat="1" ht="16.5" customHeight="1">
      <c r="A20" s="388" t="s">
        <v>279</v>
      </c>
      <c r="B20" s="388"/>
      <c r="C20" s="388"/>
      <c r="D20" s="388"/>
      <c r="E20" s="388"/>
      <c r="F20" s="388"/>
      <c r="G20" s="388"/>
      <c r="H20" s="388"/>
      <c r="I20" s="388"/>
      <c r="J20" s="388"/>
      <c r="K20" s="388"/>
      <c r="L20" s="388"/>
      <c r="M20" s="388"/>
      <c r="N20" s="388"/>
      <c r="O20" s="388"/>
      <c r="P20" s="42"/>
      <c r="Q20" s="42"/>
      <c r="R20" s="42"/>
      <c r="S20" s="42"/>
      <c r="T20" s="42"/>
      <c r="U20" s="42"/>
    </row>
    <row r="21" spans="1:21" s="7" customFormat="1" ht="16.5" customHeight="1">
      <c r="A21" s="388" t="s">
        <v>281</v>
      </c>
      <c r="B21" s="388"/>
      <c r="C21" s="388"/>
      <c r="D21" s="388"/>
      <c r="E21" s="388"/>
      <c r="F21" s="388"/>
      <c r="G21" s="388"/>
      <c r="H21" s="388"/>
      <c r="I21" s="388"/>
      <c r="J21" s="388"/>
      <c r="K21" s="388"/>
      <c r="L21" s="388"/>
      <c r="M21" s="388"/>
      <c r="N21" s="388"/>
      <c r="O21" s="388"/>
      <c r="P21" s="42"/>
      <c r="Q21" s="42"/>
      <c r="R21" s="42"/>
      <c r="S21" s="42"/>
      <c r="T21" s="42"/>
      <c r="U21" s="42"/>
    </row>
    <row r="22" spans="1:21" s="7" customFormat="1" ht="51.75" customHeight="1">
      <c r="A22" s="388" t="s">
        <v>282</v>
      </c>
      <c r="B22" s="388"/>
      <c r="C22" s="388"/>
      <c r="D22" s="388"/>
      <c r="E22" s="388"/>
      <c r="F22" s="388"/>
      <c r="G22" s="388"/>
      <c r="H22" s="388"/>
      <c r="I22" s="388"/>
      <c r="J22" s="388"/>
      <c r="K22" s="388"/>
      <c r="L22" s="388"/>
      <c r="M22" s="388"/>
      <c r="N22" s="388"/>
      <c r="O22" s="388"/>
      <c r="P22" s="42"/>
      <c r="Q22" s="42"/>
      <c r="R22" s="42"/>
      <c r="S22" s="42"/>
      <c r="T22" s="42"/>
      <c r="U22" s="42"/>
    </row>
    <row r="23" spans="1:21" s="7" customFormat="1" ht="16.5" customHeight="1">
      <c r="A23" s="388" t="s">
        <v>283</v>
      </c>
      <c r="B23" s="388"/>
      <c r="C23" s="388"/>
      <c r="D23" s="388"/>
      <c r="E23" s="388"/>
      <c r="F23" s="388"/>
      <c r="G23" s="388"/>
      <c r="H23" s="388"/>
      <c r="I23" s="388"/>
      <c r="J23" s="388"/>
      <c r="K23" s="388"/>
      <c r="L23" s="388"/>
      <c r="M23" s="388"/>
      <c r="N23" s="388"/>
      <c r="O23" s="388"/>
      <c r="P23" s="42"/>
      <c r="Q23" s="42"/>
      <c r="R23" s="42"/>
      <c r="S23" s="42"/>
      <c r="T23" s="42"/>
      <c r="U23" s="42"/>
    </row>
    <row r="24" spans="1:21" s="7" customFormat="1" ht="35.25" customHeight="1">
      <c r="A24" s="388" t="s">
        <v>288</v>
      </c>
      <c r="B24" s="370"/>
      <c r="C24" s="370"/>
      <c r="D24" s="370"/>
      <c r="E24" s="370"/>
      <c r="F24" s="370"/>
      <c r="G24" s="370"/>
      <c r="H24" s="370"/>
      <c r="I24" s="370"/>
      <c r="J24" s="370"/>
      <c r="K24" s="370"/>
      <c r="L24" s="370"/>
      <c r="M24" s="370"/>
      <c r="N24" s="370"/>
      <c r="O24" s="370"/>
      <c r="P24" s="42"/>
      <c r="Q24" s="42"/>
      <c r="R24" s="42"/>
      <c r="S24" s="42"/>
      <c r="T24" s="42"/>
      <c r="U24" s="42"/>
    </row>
    <row r="25" spans="1:17" s="7" customFormat="1" ht="15" customHeight="1">
      <c r="A25" s="42"/>
      <c r="B25" s="42"/>
      <c r="C25" s="42"/>
      <c r="D25" s="42"/>
      <c r="E25" s="42"/>
      <c r="F25" s="42"/>
      <c r="G25" s="42"/>
      <c r="H25" s="42"/>
      <c r="I25" s="42"/>
      <c r="J25" s="42"/>
      <c r="K25" s="42"/>
      <c r="L25" s="42"/>
      <c r="M25" s="42"/>
      <c r="N25" s="42"/>
      <c r="O25" s="42"/>
      <c r="P25" s="42"/>
      <c r="Q25" s="42"/>
    </row>
    <row r="26" spans="1:17" s="7" customFormat="1" ht="61.5" customHeight="1" hidden="1">
      <c r="A26" s="371" t="s">
        <v>225</v>
      </c>
      <c r="B26" s="371"/>
      <c r="C26" s="371"/>
      <c r="D26" s="371"/>
      <c r="E26" s="371"/>
      <c r="F26" s="371"/>
      <c r="G26" s="371"/>
      <c r="H26" s="371"/>
      <c r="I26" s="371"/>
      <c r="J26" s="371"/>
      <c r="K26" s="371"/>
      <c r="L26" s="371"/>
      <c r="M26" s="371"/>
      <c r="N26" s="371"/>
      <c r="O26" s="371"/>
      <c r="P26" s="371"/>
      <c r="Q26" s="64"/>
    </row>
    <row r="27" spans="1:17" s="7" customFormat="1" ht="63" customHeight="1" hidden="1">
      <c r="A27" s="369" t="s">
        <v>226</v>
      </c>
      <c r="B27" s="369"/>
      <c r="C27" s="369"/>
      <c r="D27" s="369"/>
      <c r="E27" s="369"/>
      <c r="F27" s="369"/>
      <c r="G27" s="369"/>
      <c r="H27" s="369"/>
      <c r="I27" s="369"/>
      <c r="J27" s="369"/>
      <c r="K27" s="369"/>
      <c r="L27" s="369"/>
      <c r="M27" s="369"/>
      <c r="N27" s="369"/>
      <c r="O27" s="369"/>
      <c r="P27" s="369"/>
      <c r="Q27" s="62"/>
    </row>
    <row r="28" spans="1:17" s="7" customFormat="1" ht="51" customHeight="1" hidden="1">
      <c r="A28" s="370" t="s">
        <v>227</v>
      </c>
      <c r="B28" s="370"/>
      <c r="C28" s="370"/>
      <c r="D28" s="370"/>
      <c r="E28" s="370"/>
      <c r="F28" s="370"/>
      <c r="G28" s="370"/>
      <c r="H28" s="370"/>
      <c r="I28" s="370"/>
      <c r="J28" s="370"/>
      <c r="K28" s="370"/>
      <c r="L28" s="370"/>
      <c r="M28" s="370"/>
      <c r="N28" s="370"/>
      <c r="O28" s="370"/>
      <c r="P28" s="370"/>
      <c r="Q28" s="63"/>
    </row>
    <row r="29" spans="1:17" s="7" customFormat="1" ht="63" customHeight="1" hidden="1">
      <c r="A29" s="370" t="s">
        <v>229</v>
      </c>
      <c r="B29" s="370"/>
      <c r="C29" s="370"/>
      <c r="D29" s="370"/>
      <c r="E29" s="370"/>
      <c r="F29" s="370"/>
      <c r="G29" s="370"/>
      <c r="H29" s="370"/>
      <c r="I29" s="370"/>
      <c r="J29" s="370"/>
      <c r="K29" s="370"/>
      <c r="L29" s="370"/>
      <c r="M29" s="370"/>
      <c r="N29" s="370"/>
      <c r="O29" s="370"/>
      <c r="P29" s="370"/>
      <c r="Q29" s="63"/>
    </row>
    <row r="30" spans="1:17" s="7" customFormat="1" ht="53.25" customHeight="1" hidden="1">
      <c r="A30" s="371" t="s">
        <v>228</v>
      </c>
      <c r="B30" s="371"/>
      <c r="C30" s="371"/>
      <c r="D30" s="371"/>
      <c r="E30" s="371"/>
      <c r="F30" s="371"/>
      <c r="G30" s="371"/>
      <c r="H30" s="371"/>
      <c r="I30" s="371"/>
      <c r="J30" s="371"/>
      <c r="K30" s="371"/>
      <c r="L30" s="371"/>
      <c r="M30" s="371"/>
      <c r="N30" s="371"/>
      <c r="O30" s="371"/>
      <c r="P30" s="371"/>
      <c r="Q30" s="64"/>
    </row>
    <row r="31" spans="1:17" s="7" customFormat="1" ht="57.75" customHeight="1" hidden="1">
      <c r="A31" s="365" t="s">
        <v>239</v>
      </c>
      <c r="B31" s="365"/>
      <c r="C31" s="365"/>
      <c r="D31" s="365"/>
      <c r="E31" s="365"/>
      <c r="F31" s="365"/>
      <c r="G31" s="365"/>
      <c r="H31" s="365"/>
      <c r="I31" s="365"/>
      <c r="J31" s="365"/>
      <c r="K31" s="365"/>
      <c r="L31" s="365"/>
      <c r="M31" s="365"/>
      <c r="N31" s="365"/>
      <c r="O31" s="365"/>
      <c r="P31" s="365"/>
      <c r="Q31" s="61"/>
    </row>
    <row r="32" spans="1:9" s="8" customFormat="1" ht="12" customHeight="1" hidden="1">
      <c r="A32" s="44"/>
      <c r="C32" s="9"/>
      <c r="D32" s="9"/>
      <c r="E32" s="9"/>
      <c r="F32" s="10"/>
      <c r="G32" s="11"/>
      <c r="H32" s="12"/>
      <c r="I32" s="12"/>
    </row>
    <row r="33" spans="1:21" s="13" customFormat="1" ht="27" customHeight="1">
      <c r="A33" s="374" t="s">
        <v>3</v>
      </c>
      <c r="B33" s="375" t="s">
        <v>230</v>
      </c>
      <c r="C33" s="376" t="s">
        <v>4</v>
      </c>
      <c r="D33" s="376"/>
      <c r="E33" s="375" t="s">
        <v>5</v>
      </c>
      <c r="F33" s="375" t="s">
        <v>6</v>
      </c>
      <c r="G33" s="377" t="s">
        <v>7</v>
      </c>
      <c r="H33" s="366" t="s">
        <v>8</v>
      </c>
      <c r="I33" s="385" t="s">
        <v>264</v>
      </c>
      <c r="J33" s="386"/>
      <c r="K33" s="387"/>
      <c r="L33" s="383" t="s">
        <v>266</v>
      </c>
      <c r="M33" s="384"/>
      <c r="N33" s="383" t="s">
        <v>267</v>
      </c>
      <c r="O33" s="384"/>
      <c r="P33" s="375" t="s">
        <v>219</v>
      </c>
      <c r="Q33" s="375" t="s">
        <v>258</v>
      </c>
      <c r="R33" s="375" t="s">
        <v>254</v>
      </c>
      <c r="S33" s="375" t="s">
        <v>255</v>
      </c>
      <c r="T33" s="375" t="s">
        <v>256</v>
      </c>
      <c r="U33" s="375" t="s">
        <v>257</v>
      </c>
    </row>
    <row r="34" spans="1:21" s="15" customFormat="1" ht="57" customHeight="1">
      <c r="A34" s="374"/>
      <c r="B34" s="375"/>
      <c r="C34" s="14" t="s">
        <v>9</v>
      </c>
      <c r="D34" s="14" t="s">
        <v>10</v>
      </c>
      <c r="E34" s="375"/>
      <c r="F34" s="375"/>
      <c r="G34" s="377"/>
      <c r="H34" s="366"/>
      <c r="I34" s="67" t="s">
        <v>265</v>
      </c>
      <c r="J34" s="70"/>
      <c r="K34" s="69" t="s">
        <v>263</v>
      </c>
      <c r="L34" s="67" t="s">
        <v>265</v>
      </c>
      <c r="M34" s="69" t="s">
        <v>263</v>
      </c>
      <c r="N34" s="67" t="s">
        <v>265</v>
      </c>
      <c r="O34" s="69" t="s">
        <v>263</v>
      </c>
      <c r="P34" s="375"/>
      <c r="Q34" s="375"/>
      <c r="R34" s="375"/>
      <c r="S34" s="375"/>
      <c r="T34" s="375"/>
      <c r="U34" s="375"/>
    </row>
    <row r="35" spans="1:21" s="41" customFormat="1" ht="18.75" customHeight="1">
      <c r="A35" s="39">
        <v>1</v>
      </c>
      <c r="B35" s="39">
        <v>2</v>
      </c>
      <c r="C35" s="40" t="s">
        <v>11</v>
      </c>
      <c r="D35" s="40" t="s">
        <v>12</v>
      </c>
      <c r="E35" s="40" t="s">
        <v>13</v>
      </c>
      <c r="F35" s="40" t="s">
        <v>14</v>
      </c>
      <c r="G35" s="40" t="s">
        <v>15</v>
      </c>
      <c r="H35" s="40" t="s">
        <v>16</v>
      </c>
      <c r="I35" s="40">
        <v>3</v>
      </c>
      <c r="J35" s="39">
        <v>5</v>
      </c>
      <c r="K35" s="39">
        <v>4</v>
      </c>
      <c r="L35" s="39">
        <v>5</v>
      </c>
      <c r="M35" s="39">
        <v>6</v>
      </c>
      <c r="N35" s="39" t="s">
        <v>268</v>
      </c>
      <c r="O35" s="39" t="s">
        <v>269</v>
      </c>
      <c r="P35" s="39">
        <v>9</v>
      </c>
      <c r="Q35" s="39"/>
      <c r="R35" s="39"/>
      <c r="S35" s="39"/>
      <c r="T35" s="39"/>
      <c r="U35" s="39"/>
    </row>
    <row r="36" spans="1:21" s="19" customFormat="1" ht="20.25" customHeight="1">
      <c r="A36" s="86">
        <v>1</v>
      </c>
      <c r="B36" s="87" t="s">
        <v>17</v>
      </c>
      <c r="C36" s="50">
        <v>1958</v>
      </c>
      <c r="D36" s="51"/>
      <c r="E36" s="52" t="s">
        <v>18</v>
      </c>
      <c r="F36" s="51" t="s">
        <v>19</v>
      </c>
      <c r="G36" s="17">
        <v>36</v>
      </c>
      <c r="H36" s="18">
        <f>G36*100</f>
        <v>3600</v>
      </c>
      <c r="I36" s="83">
        <f>H36</f>
        <v>3600</v>
      </c>
      <c r="J36" s="84">
        <v>10100</v>
      </c>
      <c r="K36" s="84">
        <f aca="true" t="shared" si="0" ref="K36:K99">I36*J36*0.6</f>
        <v>21816000</v>
      </c>
      <c r="L36" s="83">
        <v>600</v>
      </c>
      <c r="M36" s="84">
        <f>10100*L36</f>
        <v>6060000</v>
      </c>
      <c r="N36" s="84">
        <f>I36+L36</f>
        <v>4200</v>
      </c>
      <c r="O36" s="14">
        <f>K36+M36</f>
        <v>27876000</v>
      </c>
      <c r="P36" s="38" t="s">
        <v>253</v>
      </c>
      <c r="Q36" s="38"/>
      <c r="R36" s="38"/>
      <c r="S36" s="38"/>
      <c r="T36" s="38"/>
      <c r="U36" s="38"/>
    </row>
    <row r="37" spans="1:21" s="19" customFormat="1" ht="20.25" customHeight="1">
      <c r="A37" s="86">
        <f aca="true" t="shared" si="1" ref="A37:A100">A36+1</f>
        <v>2</v>
      </c>
      <c r="B37" s="87" t="s">
        <v>20</v>
      </c>
      <c r="C37" s="50">
        <v>1965</v>
      </c>
      <c r="D37" s="53"/>
      <c r="E37" s="50" t="s">
        <v>21</v>
      </c>
      <c r="F37" s="53" t="s">
        <v>22</v>
      </c>
      <c r="G37" s="17">
        <v>23</v>
      </c>
      <c r="H37" s="18">
        <f aca="true" t="shared" si="2" ref="H37:H100">G37*100</f>
        <v>2300</v>
      </c>
      <c r="I37" s="83">
        <v>2300</v>
      </c>
      <c r="J37" s="84">
        <v>10100</v>
      </c>
      <c r="K37" s="84">
        <f t="shared" si="0"/>
        <v>13938000</v>
      </c>
      <c r="L37" s="83">
        <v>2000</v>
      </c>
      <c r="M37" s="84">
        <f aca="true" t="shared" si="3" ref="M37:M100">10100*L37</f>
        <v>20200000</v>
      </c>
      <c r="N37" s="84">
        <f aca="true" t="shared" si="4" ref="N37:N101">I37+L37</f>
        <v>4300</v>
      </c>
      <c r="O37" s="14">
        <f aca="true" t="shared" si="5" ref="O37:O101">K37+M37</f>
        <v>34138000</v>
      </c>
      <c r="P37" s="38" t="s">
        <v>259</v>
      </c>
      <c r="Q37" s="38"/>
      <c r="R37" s="38"/>
      <c r="S37" s="38"/>
      <c r="T37" s="38"/>
      <c r="U37" s="38"/>
    </row>
    <row r="38" spans="1:21" s="19" customFormat="1" ht="20.25" customHeight="1">
      <c r="A38" s="86">
        <v>3</v>
      </c>
      <c r="B38" s="88" t="s">
        <v>26</v>
      </c>
      <c r="C38" s="50">
        <v>1980</v>
      </c>
      <c r="D38" s="50"/>
      <c r="E38" s="50" t="s">
        <v>27</v>
      </c>
      <c r="F38" s="53" t="s">
        <v>28</v>
      </c>
      <c r="G38" s="17">
        <v>10</v>
      </c>
      <c r="H38" s="18">
        <f t="shared" si="2"/>
        <v>1000</v>
      </c>
      <c r="I38" s="83">
        <v>1000</v>
      </c>
      <c r="J38" s="84">
        <v>10100</v>
      </c>
      <c r="K38" s="84">
        <f t="shared" si="0"/>
        <v>6060000</v>
      </c>
      <c r="L38" s="83"/>
      <c r="M38" s="84">
        <f t="shared" si="3"/>
        <v>0</v>
      </c>
      <c r="N38" s="84">
        <f t="shared" si="4"/>
        <v>1000</v>
      </c>
      <c r="O38" s="14">
        <f t="shared" si="5"/>
        <v>6060000</v>
      </c>
      <c r="P38" s="38"/>
      <c r="Q38" s="38"/>
      <c r="R38" s="38"/>
      <c r="S38" s="38"/>
      <c r="T38" s="38"/>
      <c r="U38" s="38"/>
    </row>
    <row r="39" spans="1:21" s="19" customFormat="1" ht="20.25" customHeight="1">
      <c r="A39" s="86">
        <f t="shared" si="1"/>
        <v>4</v>
      </c>
      <c r="B39" s="88" t="s">
        <v>29</v>
      </c>
      <c r="C39" s="50">
        <v>1958</v>
      </c>
      <c r="D39" s="53"/>
      <c r="E39" s="50" t="s">
        <v>30</v>
      </c>
      <c r="F39" s="53" t="s">
        <v>31</v>
      </c>
      <c r="G39" s="17">
        <v>34</v>
      </c>
      <c r="H39" s="18">
        <f t="shared" si="2"/>
        <v>3400</v>
      </c>
      <c r="I39" s="83">
        <v>3400</v>
      </c>
      <c r="J39" s="84">
        <v>10100</v>
      </c>
      <c r="K39" s="84">
        <f t="shared" si="0"/>
        <v>20604000</v>
      </c>
      <c r="L39" s="83"/>
      <c r="M39" s="84">
        <f t="shared" si="3"/>
        <v>0</v>
      </c>
      <c r="N39" s="84">
        <f t="shared" si="4"/>
        <v>3400</v>
      </c>
      <c r="O39" s="14">
        <f t="shared" si="5"/>
        <v>20604000</v>
      </c>
      <c r="P39" s="38"/>
      <c r="Q39" s="38"/>
      <c r="R39" s="38"/>
      <c r="S39" s="38"/>
      <c r="T39" s="38"/>
      <c r="U39" s="38"/>
    </row>
    <row r="40" spans="1:21" s="19" customFormat="1" ht="20.25" customHeight="1">
      <c r="A40" s="86">
        <f t="shared" si="1"/>
        <v>5</v>
      </c>
      <c r="B40" s="87" t="s">
        <v>32</v>
      </c>
      <c r="C40" s="50">
        <v>1979</v>
      </c>
      <c r="D40" s="53"/>
      <c r="E40" s="50" t="s">
        <v>33</v>
      </c>
      <c r="F40" s="53" t="s">
        <v>34</v>
      </c>
      <c r="G40" s="17">
        <v>9</v>
      </c>
      <c r="H40" s="18">
        <f t="shared" si="2"/>
        <v>900</v>
      </c>
      <c r="I40" s="83">
        <v>900</v>
      </c>
      <c r="J40" s="84">
        <v>10100</v>
      </c>
      <c r="K40" s="84">
        <f t="shared" si="0"/>
        <v>5454000</v>
      </c>
      <c r="L40" s="83"/>
      <c r="M40" s="84">
        <f t="shared" si="3"/>
        <v>0</v>
      </c>
      <c r="N40" s="84">
        <f t="shared" si="4"/>
        <v>900</v>
      </c>
      <c r="O40" s="14">
        <f t="shared" si="5"/>
        <v>5454000</v>
      </c>
      <c r="P40" s="38" t="s">
        <v>259</v>
      </c>
      <c r="Q40" s="38"/>
      <c r="R40" s="38"/>
      <c r="S40" s="38"/>
      <c r="T40" s="38"/>
      <c r="U40" s="38"/>
    </row>
    <row r="41" spans="1:21" s="19" customFormat="1" ht="20.25" customHeight="1">
      <c r="A41" s="86">
        <f t="shared" si="1"/>
        <v>6</v>
      </c>
      <c r="B41" s="87" t="s">
        <v>35</v>
      </c>
      <c r="C41" s="50"/>
      <c r="D41" s="53" t="s">
        <v>36</v>
      </c>
      <c r="E41" s="50" t="s">
        <v>37</v>
      </c>
      <c r="F41" s="53" t="s">
        <v>38</v>
      </c>
      <c r="G41" s="17">
        <v>10</v>
      </c>
      <c r="H41" s="18">
        <f t="shared" si="2"/>
        <v>1000</v>
      </c>
      <c r="I41" s="83">
        <v>1000</v>
      </c>
      <c r="J41" s="84">
        <v>10100</v>
      </c>
      <c r="K41" s="84">
        <f t="shared" si="0"/>
        <v>6060000</v>
      </c>
      <c r="L41" s="83"/>
      <c r="M41" s="84">
        <f t="shared" si="3"/>
        <v>0</v>
      </c>
      <c r="N41" s="84">
        <f t="shared" si="4"/>
        <v>1000</v>
      </c>
      <c r="O41" s="14">
        <f t="shared" si="5"/>
        <v>6060000</v>
      </c>
      <c r="P41" s="38" t="s">
        <v>259</v>
      </c>
      <c r="Q41" s="38"/>
      <c r="R41" s="38"/>
      <c r="S41" s="38"/>
      <c r="T41" s="38"/>
      <c r="U41" s="38"/>
    </row>
    <row r="42" spans="1:21" s="19" customFormat="1" ht="20.25" customHeight="1">
      <c r="A42" s="86">
        <f t="shared" si="1"/>
        <v>7</v>
      </c>
      <c r="B42" s="87" t="s">
        <v>39</v>
      </c>
      <c r="C42" s="50">
        <v>1982</v>
      </c>
      <c r="D42" s="50"/>
      <c r="E42" s="50" t="s">
        <v>40</v>
      </c>
      <c r="F42" s="53" t="s">
        <v>41</v>
      </c>
      <c r="G42" s="17">
        <v>12</v>
      </c>
      <c r="H42" s="18">
        <f t="shared" si="2"/>
        <v>1200</v>
      </c>
      <c r="I42" s="83">
        <v>1200</v>
      </c>
      <c r="J42" s="84">
        <v>10100</v>
      </c>
      <c r="K42" s="84">
        <f t="shared" si="0"/>
        <v>7272000</v>
      </c>
      <c r="L42" s="83"/>
      <c r="M42" s="84">
        <f t="shared" si="3"/>
        <v>0</v>
      </c>
      <c r="N42" s="84">
        <f t="shared" si="4"/>
        <v>1200</v>
      </c>
      <c r="O42" s="14">
        <f t="shared" si="5"/>
        <v>7272000</v>
      </c>
      <c r="P42" s="38" t="s">
        <v>259</v>
      </c>
      <c r="Q42" s="38"/>
      <c r="R42" s="38"/>
      <c r="S42" s="38"/>
      <c r="T42" s="38"/>
      <c r="U42" s="38"/>
    </row>
    <row r="43" spans="1:21" s="19" customFormat="1" ht="20.25" customHeight="1">
      <c r="A43" s="86">
        <f t="shared" si="1"/>
        <v>8</v>
      </c>
      <c r="B43" s="87" t="s">
        <v>42</v>
      </c>
      <c r="C43" s="50"/>
      <c r="D43" s="50">
        <v>1980</v>
      </c>
      <c r="E43" s="50" t="s">
        <v>43</v>
      </c>
      <c r="F43" s="53" t="s">
        <v>44</v>
      </c>
      <c r="G43" s="17">
        <v>10</v>
      </c>
      <c r="H43" s="18">
        <f t="shared" si="2"/>
        <v>1000</v>
      </c>
      <c r="I43" s="83">
        <v>1000</v>
      </c>
      <c r="J43" s="84">
        <v>10100</v>
      </c>
      <c r="K43" s="84">
        <f t="shared" si="0"/>
        <v>6060000</v>
      </c>
      <c r="L43" s="83"/>
      <c r="M43" s="84">
        <f t="shared" si="3"/>
        <v>0</v>
      </c>
      <c r="N43" s="84">
        <f t="shared" si="4"/>
        <v>1000</v>
      </c>
      <c r="O43" s="14">
        <f t="shared" si="5"/>
        <v>6060000</v>
      </c>
      <c r="P43" s="38" t="s">
        <v>259</v>
      </c>
      <c r="Q43" s="38"/>
      <c r="R43" s="38"/>
      <c r="S43" s="38"/>
      <c r="T43" s="38"/>
      <c r="U43" s="38"/>
    </row>
    <row r="44" spans="1:21" s="19" customFormat="1" ht="20.25" customHeight="1">
      <c r="A44" s="86">
        <f t="shared" si="1"/>
        <v>9</v>
      </c>
      <c r="B44" s="87" t="s">
        <v>45</v>
      </c>
      <c r="C44" s="50">
        <v>1981</v>
      </c>
      <c r="D44" s="50"/>
      <c r="E44" s="50" t="s">
        <v>46</v>
      </c>
      <c r="F44" s="51" t="s">
        <v>47</v>
      </c>
      <c r="G44" s="17">
        <v>4</v>
      </c>
      <c r="H44" s="18">
        <f t="shared" si="2"/>
        <v>400</v>
      </c>
      <c r="I44" s="83">
        <v>400</v>
      </c>
      <c r="J44" s="84">
        <v>10100</v>
      </c>
      <c r="K44" s="84">
        <f t="shared" si="0"/>
        <v>2424000</v>
      </c>
      <c r="L44" s="83"/>
      <c r="M44" s="84">
        <f t="shared" si="3"/>
        <v>0</v>
      </c>
      <c r="N44" s="84">
        <f t="shared" si="4"/>
        <v>400</v>
      </c>
      <c r="O44" s="14">
        <f t="shared" si="5"/>
        <v>2424000</v>
      </c>
      <c r="P44" s="38" t="s">
        <v>253</v>
      </c>
      <c r="Q44" s="38"/>
      <c r="R44" s="38"/>
      <c r="S44" s="38"/>
      <c r="T44" s="38"/>
      <c r="U44" s="38"/>
    </row>
    <row r="45" spans="1:21" s="19" customFormat="1" ht="20.25" customHeight="1">
      <c r="A45" s="86">
        <f t="shared" si="1"/>
        <v>10</v>
      </c>
      <c r="B45" s="88" t="s">
        <v>52</v>
      </c>
      <c r="C45" s="50"/>
      <c r="D45" s="50">
        <v>1969</v>
      </c>
      <c r="E45" s="50" t="s">
        <v>53</v>
      </c>
      <c r="F45" s="53" t="s">
        <v>54</v>
      </c>
      <c r="G45" s="17">
        <v>23</v>
      </c>
      <c r="H45" s="18">
        <f t="shared" si="2"/>
        <v>2300</v>
      </c>
      <c r="I45" s="83">
        <v>2300</v>
      </c>
      <c r="J45" s="84">
        <v>10100</v>
      </c>
      <c r="K45" s="84">
        <f t="shared" si="0"/>
        <v>13938000</v>
      </c>
      <c r="L45" s="83"/>
      <c r="M45" s="84">
        <f t="shared" si="3"/>
        <v>0</v>
      </c>
      <c r="N45" s="84">
        <f t="shared" si="4"/>
        <v>2300</v>
      </c>
      <c r="O45" s="14">
        <f t="shared" si="5"/>
        <v>13938000</v>
      </c>
      <c r="P45" s="38" t="s">
        <v>249</v>
      </c>
      <c r="Q45" s="38"/>
      <c r="R45" s="38"/>
      <c r="S45" s="38"/>
      <c r="T45" s="38"/>
      <c r="U45" s="38"/>
    </row>
    <row r="46" spans="1:21" s="19" customFormat="1" ht="20.25" customHeight="1">
      <c r="A46" s="86">
        <f t="shared" si="1"/>
        <v>11</v>
      </c>
      <c r="B46" s="88" t="s">
        <v>55</v>
      </c>
      <c r="C46" s="50"/>
      <c r="D46" s="50">
        <v>1973</v>
      </c>
      <c r="E46" s="50" t="s">
        <v>56</v>
      </c>
      <c r="F46" s="53" t="s">
        <v>57</v>
      </c>
      <c r="G46" s="17">
        <v>21</v>
      </c>
      <c r="H46" s="18">
        <f t="shared" si="2"/>
        <v>2100</v>
      </c>
      <c r="I46" s="83">
        <v>2100</v>
      </c>
      <c r="J46" s="84">
        <v>10100</v>
      </c>
      <c r="K46" s="84">
        <f t="shared" si="0"/>
        <v>12726000</v>
      </c>
      <c r="L46" s="83"/>
      <c r="M46" s="84">
        <f t="shared" si="3"/>
        <v>0</v>
      </c>
      <c r="N46" s="84">
        <f t="shared" si="4"/>
        <v>2100</v>
      </c>
      <c r="O46" s="14">
        <f t="shared" si="5"/>
        <v>12726000</v>
      </c>
      <c r="P46" s="38"/>
      <c r="Q46" s="38"/>
      <c r="R46" s="38"/>
      <c r="S46" s="38"/>
      <c r="T46" s="38"/>
      <c r="U46" s="38"/>
    </row>
    <row r="47" spans="1:21" s="19" customFormat="1" ht="20.25" customHeight="1">
      <c r="A47" s="86">
        <f t="shared" si="1"/>
        <v>12</v>
      </c>
      <c r="B47" s="88" t="s">
        <v>58</v>
      </c>
      <c r="C47" s="50"/>
      <c r="D47" s="50">
        <v>1989</v>
      </c>
      <c r="E47" s="50" t="s">
        <v>59</v>
      </c>
      <c r="F47" s="51" t="s">
        <v>60</v>
      </c>
      <c r="G47" s="17">
        <v>3</v>
      </c>
      <c r="H47" s="18">
        <f t="shared" si="2"/>
        <v>300</v>
      </c>
      <c r="I47" s="83">
        <v>300</v>
      </c>
      <c r="J47" s="84">
        <v>10100</v>
      </c>
      <c r="K47" s="84">
        <f t="shared" si="0"/>
        <v>1818000</v>
      </c>
      <c r="L47" s="83"/>
      <c r="M47" s="84">
        <f t="shared" si="3"/>
        <v>0</v>
      </c>
      <c r="N47" s="84">
        <f t="shared" si="4"/>
        <v>300</v>
      </c>
      <c r="O47" s="14">
        <f t="shared" si="5"/>
        <v>1818000</v>
      </c>
      <c r="P47" s="38"/>
      <c r="Q47" s="38"/>
      <c r="R47" s="38"/>
      <c r="S47" s="38"/>
      <c r="T47" s="38"/>
      <c r="U47" s="38"/>
    </row>
    <row r="48" spans="1:21" s="19" customFormat="1" ht="20.25" customHeight="1">
      <c r="A48" s="86">
        <f t="shared" si="1"/>
        <v>13</v>
      </c>
      <c r="B48" s="88" t="s">
        <v>63</v>
      </c>
      <c r="C48" s="50">
        <v>1985</v>
      </c>
      <c r="D48" s="50"/>
      <c r="E48" s="50" t="s">
        <v>64</v>
      </c>
      <c r="F48" s="53" t="s">
        <v>65</v>
      </c>
      <c r="G48" s="17">
        <v>5</v>
      </c>
      <c r="H48" s="18">
        <f t="shared" si="2"/>
        <v>500</v>
      </c>
      <c r="I48" s="83">
        <v>500</v>
      </c>
      <c r="J48" s="84">
        <v>10100</v>
      </c>
      <c r="K48" s="84">
        <f t="shared" si="0"/>
        <v>3030000</v>
      </c>
      <c r="L48" s="83"/>
      <c r="M48" s="84">
        <f t="shared" si="3"/>
        <v>0</v>
      </c>
      <c r="N48" s="84">
        <f t="shared" si="4"/>
        <v>500</v>
      </c>
      <c r="O48" s="14">
        <f t="shared" si="5"/>
        <v>3030000</v>
      </c>
      <c r="P48" s="38" t="s">
        <v>253</v>
      </c>
      <c r="Q48" s="38"/>
      <c r="R48" s="38"/>
      <c r="S48" s="38"/>
      <c r="T48" s="38"/>
      <c r="U48" s="38"/>
    </row>
    <row r="49" spans="1:21" s="19" customFormat="1" ht="20.25" customHeight="1">
      <c r="A49" s="86">
        <f t="shared" si="1"/>
        <v>14</v>
      </c>
      <c r="B49" s="88" t="s">
        <v>66</v>
      </c>
      <c r="C49" s="50">
        <v>1967</v>
      </c>
      <c r="D49" s="50"/>
      <c r="E49" s="50" t="s">
        <v>67</v>
      </c>
      <c r="F49" s="53" t="s">
        <v>41</v>
      </c>
      <c r="G49" s="17">
        <v>24</v>
      </c>
      <c r="H49" s="18">
        <f t="shared" si="2"/>
        <v>2400</v>
      </c>
      <c r="I49" s="83">
        <v>2400</v>
      </c>
      <c r="J49" s="84">
        <v>10100</v>
      </c>
      <c r="K49" s="84">
        <f t="shared" si="0"/>
        <v>14544000</v>
      </c>
      <c r="L49" s="83"/>
      <c r="M49" s="84">
        <f t="shared" si="3"/>
        <v>0</v>
      </c>
      <c r="N49" s="84">
        <f t="shared" si="4"/>
        <v>2400</v>
      </c>
      <c r="O49" s="14">
        <f t="shared" si="5"/>
        <v>14544000</v>
      </c>
      <c r="P49" s="38" t="s">
        <v>253</v>
      </c>
      <c r="Q49" s="38"/>
      <c r="R49" s="38"/>
      <c r="S49" s="38"/>
      <c r="T49" s="38"/>
      <c r="U49" s="38"/>
    </row>
    <row r="50" spans="1:21" s="19" customFormat="1" ht="20.25" customHeight="1">
      <c r="A50" s="86">
        <f t="shared" si="1"/>
        <v>15</v>
      </c>
      <c r="B50" s="88" t="s">
        <v>68</v>
      </c>
      <c r="C50" s="50">
        <v>1978</v>
      </c>
      <c r="D50" s="50"/>
      <c r="E50" s="50" t="s">
        <v>59</v>
      </c>
      <c r="F50" s="53" t="s">
        <v>69</v>
      </c>
      <c r="G50" s="17">
        <v>9</v>
      </c>
      <c r="H50" s="18">
        <f t="shared" si="2"/>
        <v>900</v>
      </c>
      <c r="I50" s="83">
        <v>900</v>
      </c>
      <c r="J50" s="84">
        <v>10100</v>
      </c>
      <c r="K50" s="84">
        <f t="shared" si="0"/>
        <v>5454000</v>
      </c>
      <c r="L50" s="83">
        <v>500</v>
      </c>
      <c r="M50" s="84">
        <f t="shared" si="3"/>
        <v>5050000</v>
      </c>
      <c r="N50" s="84">
        <f t="shared" si="4"/>
        <v>1400</v>
      </c>
      <c r="O50" s="14">
        <f t="shared" si="5"/>
        <v>10504000</v>
      </c>
      <c r="P50" s="38" t="s">
        <v>253</v>
      </c>
      <c r="Q50" s="38"/>
      <c r="R50" s="38"/>
      <c r="S50" s="38"/>
      <c r="T50" s="38"/>
      <c r="U50" s="38"/>
    </row>
    <row r="51" spans="1:21" s="19" customFormat="1" ht="20.25" customHeight="1">
      <c r="A51" s="86">
        <f t="shared" si="1"/>
        <v>16</v>
      </c>
      <c r="B51" s="88" t="s">
        <v>70</v>
      </c>
      <c r="C51" s="50"/>
      <c r="D51" s="50"/>
      <c r="E51" s="50"/>
      <c r="F51" s="53"/>
      <c r="G51" s="17"/>
      <c r="H51" s="18"/>
      <c r="I51" s="83">
        <v>800</v>
      </c>
      <c r="J51" s="84">
        <v>10100</v>
      </c>
      <c r="K51" s="84">
        <f t="shared" si="0"/>
        <v>4848000</v>
      </c>
      <c r="L51" s="83"/>
      <c r="M51" s="84"/>
      <c r="N51" s="84">
        <f t="shared" si="4"/>
        <v>800</v>
      </c>
      <c r="O51" s="14">
        <f t="shared" si="5"/>
        <v>4848000</v>
      </c>
      <c r="P51" s="38" t="s">
        <v>259</v>
      </c>
      <c r="Q51" s="38"/>
      <c r="R51" s="38"/>
      <c r="S51" s="38"/>
      <c r="T51" s="38"/>
      <c r="U51" s="38"/>
    </row>
    <row r="52" spans="1:21" s="19" customFormat="1" ht="20.25" customHeight="1">
      <c r="A52" s="86">
        <f t="shared" si="1"/>
        <v>17</v>
      </c>
      <c r="B52" s="88" t="s">
        <v>72</v>
      </c>
      <c r="C52" s="50">
        <v>1976</v>
      </c>
      <c r="D52" s="50"/>
      <c r="E52" s="50" t="s">
        <v>73</v>
      </c>
      <c r="F52" s="53" t="s">
        <v>74</v>
      </c>
      <c r="G52" s="17">
        <v>4</v>
      </c>
      <c r="H52" s="18">
        <f t="shared" si="2"/>
        <v>400</v>
      </c>
      <c r="I52" s="83">
        <v>400</v>
      </c>
      <c r="J52" s="84">
        <v>10100</v>
      </c>
      <c r="K52" s="84">
        <f t="shared" si="0"/>
        <v>2424000</v>
      </c>
      <c r="L52" s="83"/>
      <c r="M52" s="84">
        <f t="shared" si="3"/>
        <v>0</v>
      </c>
      <c r="N52" s="84">
        <f t="shared" si="4"/>
        <v>400</v>
      </c>
      <c r="O52" s="14">
        <f t="shared" si="5"/>
        <v>2424000</v>
      </c>
      <c r="P52" s="38" t="s">
        <v>259</v>
      </c>
      <c r="Q52" s="38"/>
      <c r="R52" s="38"/>
      <c r="S52" s="38"/>
      <c r="T52" s="38"/>
      <c r="U52" s="38"/>
    </row>
    <row r="53" spans="1:21" s="19" customFormat="1" ht="20.25" customHeight="1">
      <c r="A53" s="86">
        <f t="shared" si="1"/>
        <v>18</v>
      </c>
      <c r="B53" s="88" t="s">
        <v>75</v>
      </c>
      <c r="C53" s="50">
        <v>1982</v>
      </c>
      <c r="D53" s="50"/>
      <c r="E53" s="50" t="s">
        <v>76</v>
      </c>
      <c r="F53" s="51" t="s">
        <v>77</v>
      </c>
      <c r="G53" s="17">
        <v>8</v>
      </c>
      <c r="H53" s="18">
        <f t="shared" si="2"/>
        <v>800</v>
      </c>
      <c r="I53" s="83">
        <v>800</v>
      </c>
      <c r="J53" s="84">
        <v>10100</v>
      </c>
      <c r="K53" s="84">
        <f t="shared" si="0"/>
        <v>4848000</v>
      </c>
      <c r="L53" s="83"/>
      <c r="M53" s="84">
        <f t="shared" si="3"/>
        <v>0</v>
      </c>
      <c r="N53" s="84">
        <f t="shared" si="4"/>
        <v>800</v>
      </c>
      <c r="O53" s="14">
        <f t="shared" si="5"/>
        <v>4848000</v>
      </c>
      <c r="P53" s="38" t="s">
        <v>253</v>
      </c>
      <c r="Q53" s="38"/>
      <c r="R53" s="38"/>
      <c r="S53" s="38"/>
      <c r="T53" s="38"/>
      <c r="U53" s="38"/>
    </row>
    <row r="54" spans="1:21" s="19" customFormat="1" ht="20.25" customHeight="1">
      <c r="A54" s="86">
        <f t="shared" si="1"/>
        <v>19</v>
      </c>
      <c r="B54" s="88" t="s">
        <v>78</v>
      </c>
      <c r="C54" s="50">
        <v>1955</v>
      </c>
      <c r="D54" s="50"/>
      <c r="E54" s="50" t="s">
        <v>79</v>
      </c>
      <c r="F54" s="53" t="s">
        <v>80</v>
      </c>
      <c r="G54" s="17">
        <v>42</v>
      </c>
      <c r="H54" s="18">
        <f t="shared" si="2"/>
        <v>4200</v>
      </c>
      <c r="I54" s="83">
        <v>3200</v>
      </c>
      <c r="J54" s="84">
        <v>10100</v>
      </c>
      <c r="K54" s="84">
        <f t="shared" si="0"/>
        <v>19392000</v>
      </c>
      <c r="L54" s="83"/>
      <c r="M54" s="84">
        <f t="shared" si="3"/>
        <v>0</v>
      </c>
      <c r="N54" s="84">
        <f t="shared" si="4"/>
        <v>3200</v>
      </c>
      <c r="O54" s="14">
        <f t="shared" si="5"/>
        <v>19392000</v>
      </c>
      <c r="P54" s="38" t="s">
        <v>251</v>
      </c>
      <c r="Q54" s="38"/>
      <c r="R54" s="38"/>
      <c r="S54" s="38"/>
      <c r="T54" s="38"/>
      <c r="U54" s="38"/>
    </row>
    <row r="55" spans="1:21" s="19" customFormat="1" ht="20.25" customHeight="1">
      <c r="A55" s="86">
        <f t="shared" si="1"/>
        <v>20</v>
      </c>
      <c r="B55" s="88" t="s">
        <v>81</v>
      </c>
      <c r="C55" s="50">
        <v>1965</v>
      </c>
      <c r="D55" s="50"/>
      <c r="E55" s="50" t="s">
        <v>82</v>
      </c>
      <c r="F55" s="53" t="s">
        <v>83</v>
      </c>
      <c r="G55" s="17">
        <v>26</v>
      </c>
      <c r="H55" s="18">
        <f t="shared" si="2"/>
        <v>2600</v>
      </c>
      <c r="I55" s="83">
        <v>2600</v>
      </c>
      <c r="J55" s="84">
        <v>10100</v>
      </c>
      <c r="K55" s="84">
        <f t="shared" si="0"/>
        <v>15756000</v>
      </c>
      <c r="L55" s="83"/>
      <c r="M55" s="84">
        <f t="shared" si="3"/>
        <v>0</v>
      </c>
      <c r="N55" s="84">
        <f t="shared" si="4"/>
        <v>2600</v>
      </c>
      <c r="O55" s="14">
        <f t="shared" si="5"/>
        <v>15756000</v>
      </c>
      <c r="P55" s="38" t="s">
        <v>252</v>
      </c>
      <c r="Q55" s="38"/>
      <c r="R55" s="38"/>
      <c r="S55" s="38"/>
      <c r="T55" s="38"/>
      <c r="U55" s="38"/>
    </row>
    <row r="56" spans="1:21" s="19" customFormat="1" ht="20.25" customHeight="1">
      <c r="A56" s="86">
        <f t="shared" si="1"/>
        <v>21</v>
      </c>
      <c r="B56" s="88" t="s">
        <v>84</v>
      </c>
      <c r="C56" s="50">
        <v>1978</v>
      </c>
      <c r="D56" s="50"/>
      <c r="E56" s="50" t="s">
        <v>85</v>
      </c>
      <c r="F56" s="53" t="s">
        <v>86</v>
      </c>
      <c r="G56" s="17">
        <v>12</v>
      </c>
      <c r="H56" s="18">
        <f t="shared" si="2"/>
        <v>1200</v>
      </c>
      <c r="I56" s="83">
        <v>1200</v>
      </c>
      <c r="J56" s="84">
        <v>10100</v>
      </c>
      <c r="K56" s="84">
        <f t="shared" si="0"/>
        <v>7272000</v>
      </c>
      <c r="L56" s="83"/>
      <c r="M56" s="84">
        <f t="shared" si="3"/>
        <v>0</v>
      </c>
      <c r="N56" s="84">
        <f t="shared" si="4"/>
        <v>1200</v>
      </c>
      <c r="O56" s="14">
        <f t="shared" si="5"/>
        <v>7272000</v>
      </c>
      <c r="P56" s="38"/>
      <c r="Q56" s="38"/>
      <c r="R56" s="38"/>
      <c r="S56" s="38"/>
      <c r="T56" s="38"/>
      <c r="U56" s="38"/>
    </row>
    <row r="57" spans="1:21" s="19" customFormat="1" ht="20.25" customHeight="1">
      <c r="A57" s="86">
        <f t="shared" si="1"/>
        <v>22</v>
      </c>
      <c r="B57" s="88" t="s">
        <v>87</v>
      </c>
      <c r="C57" s="50">
        <v>1983</v>
      </c>
      <c r="D57" s="50"/>
      <c r="E57" s="50" t="s">
        <v>85</v>
      </c>
      <c r="F57" s="53" t="s">
        <v>88</v>
      </c>
      <c r="G57" s="17">
        <v>11</v>
      </c>
      <c r="H57" s="18">
        <f t="shared" si="2"/>
        <v>1100</v>
      </c>
      <c r="I57" s="83">
        <v>1100</v>
      </c>
      <c r="J57" s="84">
        <v>10100</v>
      </c>
      <c r="K57" s="84">
        <f t="shared" si="0"/>
        <v>6666000</v>
      </c>
      <c r="L57" s="83"/>
      <c r="M57" s="84">
        <f t="shared" si="3"/>
        <v>0</v>
      </c>
      <c r="N57" s="84">
        <f t="shared" si="4"/>
        <v>1100</v>
      </c>
      <c r="O57" s="14">
        <f t="shared" si="5"/>
        <v>6666000</v>
      </c>
      <c r="P57" s="38" t="s">
        <v>252</v>
      </c>
      <c r="Q57" s="38"/>
      <c r="R57" s="38"/>
      <c r="S57" s="38"/>
      <c r="T57" s="38"/>
      <c r="U57" s="38"/>
    </row>
    <row r="58" spans="1:21" s="19" customFormat="1" ht="20.25" customHeight="1">
      <c r="A58" s="86">
        <f t="shared" si="1"/>
        <v>23</v>
      </c>
      <c r="B58" s="88" t="s">
        <v>89</v>
      </c>
      <c r="C58" s="50"/>
      <c r="D58" s="50">
        <v>1980</v>
      </c>
      <c r="E58" s="50" t="s">
        <v>85</v>
      </c>
      <c r="F58" s="53" t="s">
        <v>90</v>
      </c>
      <c r="G58" s="17">
        <v>12</v>
      </c>
      <c r="H58" s="18">
        <f t="shared" si="2"/>
        <v>1200</v>
      </c>
      <c r="I58" s="83">
        <v>1200</v>
      </c>
      <c r="J58" s="84">
        <v>10100</v>
      </c>
      <c r="K58" s="84">
        <f t="shared" si="0"/>
        <v>7272000</v>
      </c>
      <c r="L58" s="83"/>
      <c r="M58" s="84">
        <f t="shared" si="3"/>
        <v>0</v>
      </c>
      <c r="N58" s="84">
        <f t="shared" si="4"/>
        <v>1200</v>
      </c>
      <c r="O58" s="14">
        <f t="shared" si="5"/>
        <v>7272000</v>
      </c>
      <c r="P58" s="38"/>
      <c r="Q58" s="38"/>
      <c r="R58" s="38"/>
      <c r="S58" s="38"/>
      <c r="T58" s="38"/>
      <c r="U58" s="38"/>
    </row>
    <row r="59" spans="1:21" s="19" customFormat="1" ht="20.25" customHeight="1">
      <c r="A59" s="86">
        <f t="shared" si="1"/>
        <v>24</v>
      </c>
      <c r="B59" s="88" t="s">
        <v>91</v>
      </c>
      <c r="C59" s="50">
        <v>1986</v>
      </c>
      <c r="D59" s="50"/>
      <c r="E59" s="50" t="s">
        <v>85</v>
      </c>
      <c r="F59" s="53" t="s">
        <v>92</v>
      </c>
      <c r="G59" s="17">
        <v>3</v>
      </c>
      <c r="H59" s="18">
        <f t="shared" si="2"/>
        <v>300</v>
      </c>
      <c r="I59" s="83">
        <v>300</v>
      </c>
      <c r="J59" s="84">
        <v>10100</v>
      </c>
      <c r="K59" s="84">
        <f t="shared" si="0"/>
        <v>1818000</v>
      </c>
      <c r="L59" s="83"/>
      <c r="M59" s="84">
        <f t="shared" si="3"/>
        <v>0</v>
      </c>
      <c r="N59" s="84">
        <f t="shared" si="4"/>
        <v>300</v>
      </c>
      <c r="O59" s="14">
        <f t="shared" si="5"/>
        <v>1818000</v>
      </c>
      <c r="P59" s="38" t="s">
        <v>250</v>
      </c>
      <c r="Q59" s="38"/>
      <c r="R59" s="38"/>
      <c r="S59" s="38"/>
      <c r="T59" s="38"/>
      <c r="U59" s="38"/>
    </row>
    <row r="60" spans="1:21" s="19" customFormat="1" ht="20.25" customHeight="1">
      <c r="A60" s="86">
        <f t="shared" si="1"/>
        <v>25</v>
      </c>
      <c r="B60" s="88" t="s">
        <v>93</v>
      </c>
      <c r="C60" s="50">
        <v>1989</v>
      </c>
      <c r="D60" s="50"/>
      <c r="E60" s="50" t="s">
        <v>85</v>
      </c>
      <c r="F60" s="53" t="s">
        <v>60</v>
      </c>
      <c r="G60" s="17">
        <v>3</v>
      </c>
      <c r="H60" s="18">
        <f t="shared" si="2"/>
        <v>300</v>
      </c>
      <c r="I60" s="83">
        <v>300</v>
      </c>
      <c r="J60" s="84">
        <v>10100</v>
      </c>
      <c r="K60" s="84">
        <f t="shared" si="0"/>
        <v>1818000</v>
      </c>
      <c r="L60" s="83"/>
      <c r="M60" s="84">
        <f t="shared" si="3"/>
        <v>0</v>
      </c>
      <c r="N60" s="84">
        <f t="shared" si="4"/>
        <v>300</v>
      </c>
      <c r="O60" s="14">
        <f t="shared" si="5"/>
        <v>1818000</v>
      </c>
      <c r="P60" s="38" t="s">
        <v>259</v>
      </c>
      <c r="Q60" s="38"/>
      <c r="R60" s="38"/>
      <c r="S60" s="38"/>
      <c r="T60" s="38"/>
      <c r="U60" s="38"/>
    </row>
    <row r="61" spans="1:21" s="19" customFormat="1" ht="20.25" customHeight="1">
      <c r="A61" s="86">
        <f t="shared" si="1"/>
        <v>26</v>
      </c>
      <c r="B61" s="88" t="s">
        <v>94</v>
      </c>
      <c r="C61" s="50"/>
      <c r="D61" s="50">
        <v>1985</v>
      </c>
      <c r="E61" s="50" t="s">
        <v>85</v>
      </c>
      <c r="F61" s="53" t="s">
        <v>95</v>
      </c>
      <c r="G61" s="17">
        <v>2</v>
      </c>
      <c r="H61" s="18">
        <f t="shared" si="2"/>
        <v>200</v>
      </c>
      <c r="I61" s="83">
        <v>200</v>
      </c>
      <c r="J61" s="84">
        <v>10100</v>
      </c>
      <c r="K61" s="84">
        <f t="shared" si="0"/>
        <v>1212000</v>
      </c>
      <c r="L61" s="83"/>
      <c r="M61" s="84">
        <f t="shared" si="3"/>
        <v>0</v>
      </c>
      <c r="N61" s="84">
        <f t="shared" si="4"/>
        <v>200</v>
      </c>
      <c r="O61" s="14">
        <f t="shared" si="5"/>
        <v>1212000</v>
      </c>
      <c r="P61" s="38" t="s">
        <v>259</v>
      </c>
      <c r="Q61" s="38"/>
      <c r="R61" s="38"/>
      <c r="S61" s="38"/>
      <c r="T61" s="38"/>
      <c r="U61" s="38"/>
    </row>
    <row r="62" spans="1:21" s="19" customFormat="1" ht="20.25" customHeight="1">
      <c r="A62" s="86">
        <f t="shared" si="1"/>
        <v>27</v>
      </c>
      <c r="B62" s="88" t="s">
        <v>97</v>
      </c>
      <c r="C62" s="50">
        <v>1981</v>
      </c>
      <c r="D62" s="50"/>
      <c r="E62" s="50" t="s">
        <v>98</v>
      </c>
      <c r="F62" s="53" t="s">
        <v>86</v>
      </c>
      <c r="G62" s="17">
        <v>12</v>
      </c>
      <c r="H62" s="18">
        <f t="shared" si="2"/>
        <v>1200</v>
      </c>
      <c r="I62" s="83">
        <v>1200</v>
      </c>
      <c r="J62" s="84">
        <v>10100</v>
      </c>
      <c r="K62" s="84">
        <f t="shared" si="0"/>
        <v>7272000</v>
      </c>
      <c r="L62" s="83"/>
      <c r="M62" s="84">
        <f t="shared" si="3"/>
        <v>0</v>
      </c>
      <c r="N62" s="84">
        <f t="shared" si="4"/>
        <v>1200</v>
      </c>
      <c r="O62" s="14">
        <f t="shared" si="5"/>
        <v>7272000</v>
      </c>
      <c r="P62" s="38" t="s">
        <v>252</v>
      </c>
      <c r="Q62" s="38"/>
      <c r="R62" s="38"/>
      <c r="S62" s="38"/>
      <c r="T62" s="38"/>
      <c r="U62" s="38"/>
    </row>
    <row r="63" spans="1:21" s="19" customFormat="1" ht="20.25" customHeight="1">
      <c r="A63" s="86">
        <f t="shared" si="1"/>
        <v>28</v>
      </c>
      <c r="B63" s="88" t="s">
        <v>99</v>
      </c>
      <c r="C63" s="50">
        <v>1966</v>
      </c>
      <c r="D63" s="50"/>
      <c r="E63" s="50" t="s">
        <v>100</v>
      </c>
      <c r="F63" s="53" t="s">
        <v>101</v>
      </c>
      <c r="G63" s="17">
        <v>29</v>
      </c>
      <c r="H63" s="18">
        <f t="shared" si="2"/>
        <v>2900</v>
      </c>
      <c r="I63" s="83">
        <v>2900</v>
      </c>
      <c r="J63" s="84">
        <v>10100</v>
      </c>
      <c r="K63" s="84">
        <f t="shared" si="0"/>
        <v>17574000</v>
      </c>
      <c r="L63" s="83"/>
      <c r="M63" s="84">
        <f t="shared" si="3"/>
        <v>0</v>
      </c>
      <c r="N63" s="84">
        <f t="shared" si="4"/>
        <v>2900</v>
      </c>
      <c r="O63" s="14">
        <f t="shared" si="5"/>
        <v>17574000</v>
      </c>
      <c r="P63" s="38" t="s">
        <v>251</v>
      </c>
      <c r="Q63" s="38"/>
      <c r="R63" s="38"/>
      <c r="S63" s="38"/>
      <c r="T63" s="38"/>
      <c r="U63" s="38"/>
    </row>
    <row r="64" spans="1:21" s="19" customFormat="1" ht="20.25" customHeight="1">
      <c r="A64" s="86">
        <f t="shared" si="1"/>
        <v>29</v>
      </c>
      <c r="B64" s="88" t="s">
        <v>102</v>
      </c>
      <c r="C64" s="50">
        <v>1963</v>
      </c>
      <c r="D64" s="50"/>
      <c r="E64" s="50" t="s">
        <v>100</v>
      </c>
      <c r="F64" s="53" t="s">
        <v>103</v>
      </c>
      <c r="G64" s="17">
        <v>20</v>
      </c>
      <c r="H64" s="18">
        <f t="shared" si="2"/>
        <v>2000</v>
      </c>
      <c r="I64" s="83">
        <v>2000</v>
      </c>
      <c r="J64" s="84">
        <v>10100</v>
      </c>
      <c r="K64" s="84">
        <f t="shared" si="0"/>
        <v>12120000</v>
      </c>
      <c r="L64" s="83"/>
      <c r="M64" s="84">
        <f t="shared" si="3"/>
        <v>0</v>
      </c>
      <c r="N64" s="84">
        <f t="shared" si="4"/>
        <v>2000</v>
      </c>
      <c r="O64" s="14">
        <f t="shared" si="5"/>
        <v>12120000</v>
      </c>
      <c r="P64" s="38" t="s">
        <v>251</v>
      </c>
      <c r="Q64" s="38"/>
      <c r="R64" s="38"/>
      <c r="S64" s="38"/>
      <c r="T64" s="38"/>
      <c r="U64" s="38"/>
    </row>
    <row r="65" spans="1:21" s="19" customFormat="1" ht="20.25" customHeight="1">
      <c r="A65" s="86">
        <f t="shared" si="1"/>
        <v>30</v>
      </c>
      <c r="B65" s="88" t="s">
        <v>106</v>
      </c>
      <c r="C65" s="50">
        <v>1965</v>
      </c>
      <c r="D65" s="50"/>
      <c r="E65" s="50" t="s">
        <v>107</v>
      </c>
      <c r="F65" s="53" t="s">
        <v>108</v>
      </c>
      <c r="G65" s="17">
        <v>32</v>
      </c>
      <c r="H65" s="18">
        <f t="shared" si="2"/>
        <v>3200</v>
      </c>
      <c r="I65" s="83">
        <v>3200</v>
      </c>
      <c r="J65" s="84">
        <v>10100</v>
      </c>
      <c r="K65" s="84">
        <f t="shared" si="0"/>
        <v>19392000</v>
      </c>
      <c r="L65" s="83"/>
      <c r="M65" s="84">
        <f t="shared" si="3"/>
        <v>0</v>
      </c>
      <c r="N65" s="84">
        <f t="shared" si="4"/>
        <v>3200</v>
      </c>
      <c r="O65" s="14">
        <f t="shared" si="5"/>
        <v>19392000</v>
      </c>
      <c r="P65" s="38" t="s">
        <v>250</v>
      </c>
      <c r="Q65" s="38"/>
      <c r="R65" s="38"/>
      <c r="S65" s="38"/>
      <c r="T65" s="38"/>
      <c r="U65" s="38"/>
    </row>
    <row r="66" spans="1:21" s="19" customFormat="1" ht="20.25" customHeight="1">
      <c r="A66" s="86">
        <f t="shared" si="1"/>
        <v>31</v>
      </c>
      <c r="B66" s="88" t="s">
        <v>109</v>
      </c>
      <c r="C66" s="50">
        <v>1962</v>
      </c>
      <c r="D66" s="50"/>
      <c r="E66" s="50" t="s">
        <v>107</v>
      </c>
      <c r="F66" s="53" t="s">
        <v>110</v>
      </c>
      <c r="G66" s="17">
        <v>17</v>
      </c>
      <c r="H66" s="18">
        <f t="shared" si="2"/>
        <v>1700</v>
      </c>
      <c r="I66" s="83">
        <v>1700</v>
      </c>
      <c r="J66" s="84">
        <v>10100</v>
      </c>
      <c r="K66" s="84">
        <f>I66*J66*0.6+18000</f>
        <v>10320000</v>
      </c>
      <c r="L66" s="83"/>
      <c r="M66" s="84">
        <f t="shared" si="3"/>
        <v>0</v>
      </c>
      <c r="N66" s="84">
        <f t="shared" si="4"/>
        <v>1700</v>
      </c>
      <c r="O66" s="14">
        <f>K66+M66</f>
        <v>10320000</v>
      </c>
      <c r="P66" s="38" t="s">
        <v>251</v>
      </c>
      <c r="Q66" s="38"/>
      <c r="R66" s="38"/>
      <c r="S66" s="38"/>
      <c r="T66" s="38"/>
      <c r="U66" s="38"/>
    </row>
    <row r="67" spans="1:21" s="19" customFormat="1" ht="20.25" customHeight="1">
      <c r="A67" s="86">
        <f t="shared" si="1"/>
        <v>32</v>
      </c>
      <c r="B67" s="88" t="s">
        <v>111</v>
      </c>
      <c r="C67" s="50">
        <v>1983</v>
      </c>
      <c r="D67" s="50"/>
      <c r="E67" s="50" t="s">
        <v>107</v>
      </c>
      <c r="F67" s="53" t="s">
        <v>112</v>
      </c>
      <c r="G67" s="17">
        <v>7</v>
      </c>
      <c r="H67" s="18">
        <f t="shared" si="2"/>
        <v>700</v>
      </c>
      <c r="I67" s="83">
        <v>700</v>
      </c>
      <c r="J67" s="84">
        <v>10100</v>
      </c>
      <c r="K67" s="84">
        <f t="shared" si="0"/>
        <v>4242000</v>
      </c>
      <c r="L67" s="83"/>
      <c r="M67" s="84">
        <f t="shared" si="3"/>
        <v>0</v>
      </c>
      <c r="N67" s="84">
        <f t="shared" si="4"/>
        <v>700</v>
      </c>
      <c r="O67" s="14">
        <f t="shared" si="5"/>
        <v>4242000</v>
      </c>
      <c r="P67" s="38" t="s">
        <v>259</v>
      </c>
      <c r="Q67" s="38"/>
      <c r="R67" s="38"/>
      <c r="S67" s="38"/>
      <c r="T67" s="38"/>
      <c r="U67" s="38"/>
    </row>
    <row r="68" spans="1:21" s="19" customFormat="1" ht="20.25" customHeight="1">
      <c r="A68" s="86">
        <f t="shared" si="1"/>
        <v>33</v>
      </c>
      <c r="B68" s="88" t="s">
        <v>113</v>
      </c>
      <c r="C68" s="50">
        <v>1987</v>
      </c>
      <c r="D68" s="50"/>
      <c r="E68" s="50" t="s">
        <v>107</v>
      </c>
      <c r="F68" s="53" t="s">
        <v>92</v>
      </c>
      <c r="G68" s="17">
        <v>3</v>
      </c>
      <c r="H68" s="18">
        <f t="shared" si="2"/>
        <v>300</v>
      </c>
      <c r="I68" s="83">
        <v>300</v>
      </c>
      <c r="J68" s="84">
        <v>10100</v>
      </c>
      <c r="K68" s="84">
        <f t="shared" si="0"/>
        <v>1818000</v>
      </c>
      <c r="L68" s="83"/>
      <c r="M68" s="84">
        <f t="shared" si="3"/>
        <v>0</v>
      </c>
      <c r="N68" s="84">
        <f t="shared" si="4"/>
        <v>300</v>
      </c>
      <c r="O68" s="14">
        <f t="shared" si="5"/>
        <v>1818000</v>
      </c>
      <c r="P68" s="38" t="s">
        <v>251</v>
      </c>
      <c r="Q68" s="38"/>
      <c r="R68" s="38"/>
      <c r="S68" s="38"/>
      <c r="T68" s="38"/>
      <c r="U68" s="38"/>
    </row>
    <row r="69" spans="1:21" s="19" customFormat="1" ht="20.25" customHeight="1">
      <c r="A69" s="86">
        <f t="shared" si="1"/>
        <v>34</v>
      </c>
      <c r="B69" s="88" t="s">
        <v>114</v>
      </c>
      <c r="C69" s="50">
        <v>1982</v>
      </c>
      <c r="D69" s="50"/>
      <c r="E69" s="50" t="s">
        <v>107</v>
      </c>
      <c r="F69" s="53" t="s">
        <v>92</v>
      </c>
      <c r="G69" s="17">
        <v>8</v>
      </c>
      <c r="H69" s="18">
        <f t="shared" si="2"/>
        <v>800</v>
      </c>
      <c r="I69" s="83">
        <v>800</v>
      </c>
      <c r="J69" s="84">
        <v>10100</v>
      </c>
      <c r="K69" s="84">
        <f t="shared" si="0"/>
        <v>4848000</v>
      </c>
      <c r="L69" s="83"/>
      <c r="M69" s="84">
        <f t="shared" si="3"/>
        <v>0</v>
      </c>
      <c r="N69" s="84">
        <f t="shared" si="4"/>
        <v>800</v>
      </c>
      <c r="O69" s="14">
        <f t="shared" si="5"/>
        <v>4848000</v>
      </c>
      <c r="P69" s="38" t="s">
        <v>249</v>
      </c>
      <c r="Q69" s="38"/>
      <c r="R69" s="38"/>
      <c r="S69" s="38"/>
      <c r="T69" s="38"/>
      <c r="U69" s="38"/>
    </row>
    <row r="70" spans="1:21" s="19" customFormat="1" ht="20.25" customHeight="1">
      <c r="A70" s="86">
        <f t="shared" si="1"/>
        <v>35</v>
      </c>
      <c r="B70" s="88" t="s">
        <v>115</v>
      </c>
      <c r="C70" s="50">
        <v>1977</v>
      </c>
      <c r="D70" s="50"/>
      <c r="E70" s="50" t="s">
        <v>107</v>
      </c>
      <c r="F70" s="53" t="s">
        <v>116</v>
      </c>
      <c r="G70" s="17">
        <v>2</v>
      </c>
      <c r="H70" s="18">
        <f t="shared" si="2"/>
        <v>200</v>
      </c>
      <c r="I70" s="83">
        <v>200</v>
      </c>
      <c r="J70" s="84">
        <v>10100</v>
      </c>
      <c r="K70" s="84">
        <f t="shared" si="0"/>
        <v>1212000</v>
      </c>
      <c r="L70" s="83">
        <v>800</v>
      </c>
      <c r="M70" s="84">
        <f t="shared" si="3"/>
        <v>8080000</v>
      </c>
      <c r="N70" s="84">
        <f t="shared" si="4"/>
        <v>1000</v>
      </c>
      <c r="O70" s="14">
        <f t="shared" si="5"/>
        <v>9292000</v>
      </c>
      <c r="P70" s="38" t="s">
        <v>252</v>
      </c>
      <c r="Q70" s="38"/>
      <c r="R70" s="38"/>
      <c r="S70" s="38"/>
      <c r="T70" s="38"/>
      <c r="U70" s="38"/>
    </row>
    <row r="71" spans="1:21" s="19" customFormat="1" ht="20.25" customHeight="1">
      <c r="A71" s="86">
        <f t="shared" si="1"/>
        <v>36</v>
      </c>
      <c r="B71" s="88" t="s">
        <v>117</v>
      </c>
      <c r="C71" s="50">
        <v>1978</v>
      </c>
      <c r="D71" s="50"/>
      <c r="E71" s="50" t="s">
        <v>118</v>
      </c>
      <c r="F71" s="53" t="s">
        <v>119</v>
      </c>
      <c r="G71" s="17">
        <v>15</v>
      </c>
      <c r="H71" s="18">
        <f t="shared" si="2"/>
        <v>1500</v>
      </c>
      <c r="I71" s="83">
        <v>1500</v>
      </c>
      <c r="J71" s="84">
        <v>10100</v>
      </c>
      <c r="K71" s="84">
        <f t="shared" si="0"/>
        <v>9090000</v>
      </c>
      <c r="L71" s="83"/>
      <c r="M71" s="84">
        <f t="shared" si="3"/>
        <v>0</v>
      </c>
      <c r="N71" s="84">
        <f t="shared" si="4"/>
        <v>1500</v>
      </c>
      <c r="O71" s="14">
        <f t="shared" si="5"/>
        <v>9090000</v>
      </c>
      <c r="P71" s="38" t="s">
        <v>259</v>
      </c>
      <c r="Q71" s="38"/>
      <c r="R71" s="38"/>
      <c r="S71" s="38"/>
      <c r="T71" s="38"/>
      <c r="U71" s="38"/>
    </row>
    <row r="72" spans="1:21" s="19" customFormat="1" ht="20.25" customHeight="1">
      <c r="A72" s="86">
        <f t="shared" si="1"/>
        <v>37</v>
      </c>
      <c r="B72" s="88" t="s">
        <v>120</v>
      </c>
      <c r="C72" s="50">
        <v>1988</v>
      </c>
      <c r="D72" s="50"/>
      <c r="E72" s="50" t="s">
        <v>118</v>
      </c>
      <c r="F72" s="53" t="s">
        <v>121</v>
      </c>
      <c r="G72" s="17">
        <v>4</v>
      </c>
      <c r="H72" s="18">
        <f t="shared" si="2"/>
        <v>400</v>
      </c>
      <c r="I72" s="83">
        <v>400</v>
      </c>
      <c r="J72" s="84">
        <v>10100</v>
      </c>
      <c r="K72" s="84">
        <f t="shared" si="0"/>
        <v>2424000</v>
      </c>
      <c r="L72" s="83"/>
      <c r="M72" s="84">
        <f t="shared" si="3"/>
        <v>0</v>
      </c>
      <c r="N72" s="84">
        <f t="shared" si="4"/>
        <v>400</v>
      </c>
      <c r="O72" s="14">
        <f t="shared" si="5"/>
        <v>2424000</v>
      </c>
      <c r="P72" s="38" t="s">
        <v>259</v>
      </c>
      <c r="Q72" s="38"/>
      <c r="R72" s="38"/>
      <c r="S72" s="38"/>
      <c r="T72" s="38"/>
      <c r="U72" s="38"/>
    </row>
    <row r="73" spans="1:21" s="19" customFormat="1" ht="20.25" customHeight="1">
      <c r="A73" s="86">
        <f t="shared" si="1"/>
        <v>38</v>
      </c>
      <c r="B73" s="88" t="s">
        <v>122</v>
      </c>
      <c r="C73" s="50">
        <v>1988</v>
      </c>
      <c r="D73" s="50"/>
      <c r="E73" s="50" t="s">
        <v>118</v>
      </c>
      <c r="F73" s="53" t="s">
        <v>92</v>
      </c>
      <c r="G73" s="17">
        <v>3</v>
      </c>
      <c r="H73" s="18">
        <f t="shared" si="2"/>
        <v>300</v>
      </c>
      <c r="I73" s="83">
        <v>300</v>
      </c>
      <c r="J73" s="84">
        <v>10100</v>
      </c>
      <c r="K73" s="84">
        <f t="shared" si="0"/>
        <v>1818000</v>
      </c>
      <c r="L73" s="83">
        <v>1700</v>
      </c>
      <c r="M73" s="84">
        <f t="shared" si="3"/>
        <v>17170000</v>
      </c>
      <c r="N73" s="84">
        <f t="shared" si="4"/>
        <v>2000</v>
      </c>
      <c r="O73" s="14">
        <f t="shared" si="5"/>
        <v>18988000</v>
      </c>
      <c r="P73" s="38" t="s">
        <v>259</v>
      </c>
      <c r="Q73" s="38"/>
      <c r="R73" s="38"/>
      <c r="S73" s="38"/>
      <c r="T73" s="38"/>
      <c r="U73" s="38"/>
    </row>
    <row r="74" spans="1:21" s="19" customFormat="1" ht="20.25" customHeight="1">
      <c r="A74" s="86">
        <f t="shared" si="1"/>
        <v>39</v>
      </c>
      <c r="B74" s="88" t="s">
        <v>123</v>
      </c>
      <c r="C74" s="50">
        <v>1990</v>
      </c>
      <c r="D74" s="50"/>
      <c r="E74" s="50" t="s">
        <v>118</v>
      </c>
      <c r="F74" s="53" t="s">
        <v>124</v>
      </c>
      <c r="G74" s="17">
        <v>3</v>
      </c>
      <c r="H74" s="18">
        <f t="shared" si="2"/>
        <v>300</v>
      </c>
      <c r="I74" s="83">
        <v>300</v>
      </c>
      <c r="J74" s="84">
        <v>10100</v>
      </c>
      <c r="K74" s="84">
        <f t="shared" si="0"/>
        <v>1818000</v>
      </c>
      <c r="L74" s="83"/>
      <c r="M74" s="84">
        <f t="shared" si="3"/>
        <v>0</v>
      </c>
      <c r="N74" s="84">
        <f t="shared" si="4"/>
        <v>300</v>
      </c>
      <c r="O74" s="14">
        <f t="shared" si="5"/>
        <v>1818000</v>
      </c>
      <c r="P74" s="38" t="s">
        <v>259</v>
      </c>
      <c r="Q74" s="38"/>
      <c r="R74" s="38"/>
      <c r="S74" s="38"/>
      <c r="T74" s="38"/>
      <c r="U74" s="38"/>
    </row>
    <row r="75" spans="1:21" s="19" customFormat="1" ht="20.25" customHeight="1">
      <c r="A75" s="86">
        <f t="shared" si="1"/>
        <v>40</v>
      </c>
      <c r="B75" s="88" t="s">
        <v>125</v>
      </c>
      <c r="C75" s="50">
        <v>1985</v>
      </c>
      <c r="D75" s="50"/>
      <c r="E75" s="50" t="s">
        <v>118</v>
      </c>
      <c r="F75" s="53" t="s">
        <v>126</v>
      </c>
      <c r="G75" s="17">
        <v>5</v>
      </c>
      <c r="H75" s="18">
        <f t="shared" si="2"/>
        <v>500</v>
      </c>
      <c r="I75" s="83">
        <v>500</v>
      </c>
      <c r="J75" s="84">
        <v>10100</v>
      </c>
      <c r="K75" s="84">
        <f t="shared" si="0"/>
        <v>3030000</v>
      </c>
      <c r="L75" s="83"/>
      <c r="M75" s="84">
        <f t="shared" si="3"/>
        <v>0</v>
      </c>
      <c r="N75" s="84">
        <f t="shared" si="4"/>
        <v>500</v>
      </c>
      <c r="O75" s="14">
        <f t="shared" si="5"/>
        <v>3030000</v>
      </c>
      <c r="P75" s="38" t="s">
        <v>259</v>
      </c>
      <c r="Q75" s="38"/>
      <c r="R75" s="38"/>
      <c r="S75" s="38"/>
      <c r="T75" s="38"/>
      <c r="U75" s="38"/>
    </row>
    <row r="76" spans="1:21" s="19" customFormat="1" ht="20.25" customHeight="1">
      <c r="A76" s="86">
        <f t="shared" si="1"/>
        <v>41</v>
      </c>
      <c r="B76" s="88" t="s">
        <v>127</v>
      </c>
      <c r="C76" s="50">
        <v>1981</v>
      </c>
      <c r="D76" s="50"/>
      <c r="E76" s="50" t="s">
        <v>118</v>
      </c>
      <c r="F76" s="53" t="s">
        <v>65</v>
      </c>
      <c r="G76" s="17">
        <v>5</v>
      </c>
      <c r="H76" s="18">
        <f t="shared" si="2"/>
        <v>500</v>
      </c>
      <c r="I76" s="83">
        <v>500</v>
      </c>
      <c r="J76" s="84">
        <v>10100</v>
      </c>
      <c r="K76" s="84">
        <f t="shared" si="0"/>
        <v>3030000</v>
      </c>
      <c r="L76" s="83"/>
      <c r="M76" s="84">
        <f t="shared" si="3"/>
        <v>0</v>
      </c>
      <c r="N76" s="84">
        <f t="shared" si="4"/>
        <v>500</v>
      </c>
      <c r="O76" s="14">
        <f t="shared" si="5"/>
        <v>3030000</v>
      </c>
      <c r="P76" s="38" t="s">
        <v>259</v>
      </c>
      <c r="Q76" s="38"/>
      <c r="R76" s="38"/>
      <c r="S76" s="38"/>
      <c r="T76" s="38"/>
      <c r="U76" s="38"/>
    </row>
    <row r="77" spans="1:21" s="19" customFormat="1" ht="20.25" customHeight="1">
      <c r="A77" s="86">
        <f t="shared" si="1"/>
        <v>42</v>
      </c>
      <c r="B77" s="88" t="s">
        <v>128</v>
      </c>
      <c r="C77" s="50">
        <v>1985</v>
      </c>
      <c r="D77" s="50"/>
      <c r="E77" s="50" t="s">
        <v>118</v>
      </c>
      <c r="F77" s="53" t="s">
        <v>92</v>
      </c>
      <c r="G77" s="17">
        <v>3</v>
      </c>
      <c r="H77" s="18">
        <f t="shared" si="2"/>
        <v>300</v>
      </c>
      <c r="I77" s="83">
        <v>300</v>
      </c>
      <c r="J77" s="84">
        <v>10100</v>
      </c>
      <c r="K77" s="84">
        <f t="shared" si="0"/>
        <v>1818000</v>
      </c>
      <c r="L77" s="83"/>
      <c r="M77" s="84">
        <f t="shared" si="3"/>
        <v>0</v>
      </c>
      <c r="N77" s="84">
        <f t="shared" si="4"/>
        <v>300</v>
      </c>
      <c r="O77" s="14">
        <f t="shared" si="5"/>
        <v>1818000</v>
      </c>
      <c r="P77" s="38" t="s">
        <v>259</v>
      </c>
      <c r="Q77" s="38"/>
      <c r="R77" s="38"/>
      <c r="S77" s="38"/>
      <c r="T77" s="38"/>
      <c r="U77" s="38"/>
    </row>
    <row r="78" spans="1:21" s="19" customFormat="1" ht="20.25" customHeight="1">
      <c r="A78" s="86">
        <f t="shared" si="1"/>
        <v>43</v>
      </c>
      <c r="B78" s="88" t="s">
        <v>129</v>
      </c>
      <c r="C78" s="50">
        <v>1990</v>
      </c>
      <c r="D78" s="50"/>
      <c r="E78" s="50" t="s">
        <v>118</v>
      </c>
      <c r="F78" s="53" t="s">
        <v>62</v>
      </c>
      <c r="G78" s="17">
        <v>1</v>
      </c>
      <c r="H78" s="18">
        <f t="shared" si="2"/>
        <v>100</v>
      </c>
      <c r="I78" s="83">
        <v>100</v>
      </c>
      <c r="J78" s="84">
        <v>10100</v>
      </c>
      <c r="K78" s="84">
        <f t="shared" si="0"/>
        <v>606000</v>
      </c>
      <c r="L78" s="83"/>
      <c r="M78" s="84">
        <f t="shared" si="3"/>
        <v>0</v>
      </c>
      <c r="N78" s="84">
        <f t="shared" si="4"/>
        <v>100</v>
      </c>
      <c r="O78" s="14">
        <f t="shared" si="5"/>
        <v>606000</v>
      </c>
      <c r="P78" s="38" t="s">
        <v>251</v>
      </c>
      <c r="Q78" s="38"/>
      <c r="R78" s="38"/>
      <c r="S78" s="38"/>
      <c r="T78" s="38"/>
      <c r="U78" s="38"/>
    </row>
    <row r="79" spans="1:21" s="19" customFormat="1" ht="20.25" customHeight="1">
      <c r="A79" s="86">
        <f t="shared" si="1"/>
        <v>44</v>
      </c>
      <c r="B79" s="88" t="s">
        <v>130</v>
      </c>
      <c r="C79" s="50">
        <v>1982</v>
      </c>
      <c r="D79" s="50"/>
      <c r="E79" s="50" t="s">
        <v>118</v>
      </c>
      <c r="F79" s="53" t="s">
        <v>131</v>
      </c>
      <c r="G79" s="17">
        <v>5</v>
      </c>
      <c r="H79" s="18">
        <f t="shared" si="2"/>
        <v>500</v>
      </c>
      <c r="I79" s="83">
        <v>500</v>
      </c>
      <c r="J79" s="84">
        <v>10100</v>
      </c>
      <c r="K79" s="84">
        <f t="shared" si="0"/>
        <v>3030000</v>
      </c>
      <c r="L79" s="83"/>
      <c r="M79" s="84">
        <f t="shared" si="3"/>
        <v>0</v>
      </c>
      <c r="N79" s="84">
        <f t="shared" si="4"/>
        <v>500</v>
      </c>
      <c r="O79" s="14">
        <f t="shared" si="5"/>
        <v>3030000</v>
      </c>
      <c r="P79" s="38" t="s">
        <v>259</v>
      </c>
      <c r="Q79" s="38"/>
      <c r="R79" s="38"/>
      <c r="S79" s="38"/>
      <c r="T79" s="38"/>
      <c r="U79" s="38"/>
    </row>
    <row r="80" spans="1:21" s="19" customFormat="1" ht="20.25" customHeight="1">
      <c r="A80" s="86">
        <f t="shared" si="1"/>
        <v>45</v>
      </c>
      <c r="B80" s="88" t="s">
        <v>132</v>
      </c>
      <c r="C80" s="50">
        <v>1977</v>
      </c>
      <c r="D80" s="50"/>
      <c r="E80" s="50" t="s">
        <v>118</v>
      </c>
      <c r="F80" s="53" t="s">
        <v>133</v>
      </c>
      <c r="G80" s="17">
        <v>14</v>
      </c>
      <c r="H80" s="18">
        <f t="shared" si="2"/>
        <v>1400</v>
      </c>
      <c r="I80" s="83">
        <v>1400</v>
      </c>
      <c r="J80" s="84">
        <v>10100</v>
      </c>
      <c r="K80" s="84">
        <f t="shared" si="0"/>
        <v>8484000</v>
      </c>
      <c r="L80" s="83"/>
      <c r="M80" s="84">
        <f t="shared" si="3"/>
        <v>0</v>
      </c>
      <c r="N80" s="84">
        <f t="shared" si="4"/>
        <v>1400</v>
      </c>
      <c r="O80" s="14">
        <f t="shared" si="5"/>
        <v>8484000</v>
      </c>
      <c r="P80" s="38" t="s">
        <v>252</v>
      </c>
      <c r="Q80" s="38"/>
      <c r="R80" s="38"/>
      <c r="S80" s="38"/>
      <c r="T80" s="38"/>
      <c r="U80" s="38"/>
    </row>
    <row r="81" spans="1:21" s="19" customFormat="1" ht="20.25" customHeight="1">
      <c r="A81" s="86">
        <f t="shared" si="1"/>
        <v>46</v>
      </c>
      <c r="B81" s="88" t="s">
        <v>134</v>
      </c>
      <c r="C81" s="50">
        <v>1982</v>
      </c>
      <c r="D81" s="50"/>
      <c r="E81" s="50" t="s">
        <v>118</v>
      </c>
      <c r="F81" s="53" t="s">
        <v>126</v>
      </c>
      <c r="G81" s="17">
        <v>5</v>
      </c>
      <c r="H81" s="18">
        <f t="shared" si="2"/>
        <v>500</v>
      </c>
      <c r="I81" s="83">
        <v>500</v>
      </c>
      <c r="J81" s="84">
        <v>10100</v>
      </c>
      <c r="K81" s="84">
        <f t="shared" si="0"/>
        <v>3030000</v>
      </c>
      <c r="L81" s="83"/>
      <c r="M81" s="84">
        <f t="shared" si="3"/>
        <v>0</v>
      </c>
      <c r="N81" s="84">
        <f t="shared" si="4"/>
        <v>500</v>
      </c>
      <c r="O81" s="14">
        <f t="shared" si="5"/>
        <v>3030000</v>
      </c>
      <c r="P81" s="38" t="s">
        <v>259</v>
      </c>
      <c r="Q81" s="38"/>
      <c r="R81" s="38"/>
      <c r="S81" s="38"/>
      <c r="T81" s="38"/>
      <c r="U81" s="38"/>
    </row>
    <row r="82" spans="1:21" s="19" customFormat="1" ht="20.25" customHeight="1">
      <c r="A82" s="86">
        <f t="shared" si="1"/>
        <v>47</v>
      </c>
      <c r="B82" s="88" t="s">
        <v>135</v>
      </c>
      <c r="C82" s="50">
        <v>1990</v>
      </c>
      <c r="D82" s="50"/>
      <c r="E82" s="50" t="s">
        <v>118</v>
      </c>
      <c r="F82" s="53" t="s">
        <v>136</v>
      </c>
      <c r="G82" s="17">
        <v>2</v>
      </c>
      <c r="H82" s="18">
        <f t="shared" si="2"/>
        <v>200</v>
      </c>
      <c r="I82" s="83">
        <v>200</v>
      </c>
      <c r="J82" s="84">
        <v>10100</v>
      </c>
      <c r="K82" s="84">
        <f t="shared" si="0"/>
        <v>1212000</v>
      </c>
      <c r="L82" s="83"/>
      <c r="M82" s="84">
        <f t="shared" si="3"/>
        <v>0</v>
      </c>
      <c r="N82" s="84">
        <f t="shared" si="4"/>
        <v>200</v>
      </c>
      <c r="O82" s="14">
        <f t="shared" si="5"/>
        <v>1212000</v>
      </c>
      <c r="P82" s="38" t="s">
        <v>259</v>
      </c>
      <c r="Q82" s="38"/>
      <c r="R82" s="38"/>
      <c r="S82" s="38"/>
      <c r="T82" s="38"/>
      <c r="U82" s="38"/>
    </row>
    <row r="83" spans="1:21" s="19" customFormat="1" ht="20.25" customHeight="1">
      <c r="A83" s="86">
        <f t="shared" si="1"/>
        <v>48</v>
      </c>
      <c r="B83" s="88" t="s">
        <v>137</v>
      </c>
      <c r="C83" s="50">
        <v>1980</v>
      </c>
      <c r="D83" s="50"/>
      <c r="E83" s="50" t="s">
        <v>138</v>
      </c>
      <c r="F83" s="53" t="s">
        <v>139</v>
      </c>
      <c r="G83" s="17">
        <v>11</v>
      </c>
      <c r="H83" s="18">
        <f t="shared" si="2"/>
        <v>1100</v>
      </c>
      <c r="I83" s="83">
        <v>1100</v>
      </c>
      <c r="J83" s="84">
        <v>10100</v>
      </c>
      <c r="K83" s="84">
        <f t="shared" si="0"/>
        <v>6666000</v>
      </c>
      <c r="L83" s="83"/>
      <c r="M83" s="84">
        <f t="shared" si="3"/>
        <v>0</v>
      </c>
      <c r="N83" s="84">
        <f t="shared" si="4"/>
        <v>1100</v>
      </c>
      <c r="O83" s="14">
        <f t="shared" si="5"/>
        <v>6666000</v>
      </c>
      <c r="P83" s="38" t="s">
        <v>249</v>
      </c>
      <c r="Q83" s="38"/>
      <c r="R83" s="38"/>
      <c r="S83" s="38"/>
      <c r="T83" s="38"/>
      <c r="U83" s="38"/>
    </row>
    <row r="84" spans="1:21" s="19" customFormat="1" ht="20.25" customHeight="1">
      <c r="A84" s="86">
        <f t="shared" si="1"/>
        <v>49</v>
      </c>
      <c r="B84" s="88" t="s">
        <v>140</v>
      </c>
      <c r="C84" s="50">
        <v>1975</v>
      </c>
      <c r="D84" s="50"/>
      <c r="E84" s="50" t="s">
        <v>141</v>
      </c>
      <c r="F84" s="53" t="s">
        <v>69</v>
      </c>
      <c r="G84" s="17">
        <v>14</v>
      </c>
      <c r="H84" s="18">
        <f t="shared" si="2"/>
        <v>1400</v>
      </c>
      <c r="I84" s="83">
        <v>1400</v>
      </c>
      <c r="J84" s="84">
        <v>10100</v>
      </c>
      <c r="K84" s="84">
        <f t="shared" si="0"/>
        <v>8484000</v>
      </c>
      <c r="L84" s="83"/>
      <c r="M84" s="84">
        <f t="shared" si="3"/>
        <v>0</v>
      </c>
      <c r="N84" s="84">
        <f t="shared" si="4"/>
        <v>1400</v>
      </c>
      <c r="O84" s="14">
        <f t="shared" si="5"/>
        <v>8484000</v>
      </c>
      <c r="P84" s="38"/>
      <c r="Q84" s="38"/>
      <c r="R84" s="38"/>
      <c r="S84" s="38"/>
      <c r="T84" s="38"/>
      <c r="U84" s="38"/>
    </row>
    <row r="85" spans="1:21" s="19" customFormat="1" ht="20.25" customHeight="1">
      <c r="A85" s="86">
        <f t="shared" si="1"/>
        <v>50</v>
      </c>
      <c r="B85" s="88" t="s">
        <v>142</v>
      </c>
      <c r="C85" s="50"/>
      <c r="D85" s="50">
        <v>1984</v>
      </c>
      <c r="E85" s="50" t="s">
        <v>143</v>
      </c>
      <c r="F85" s="53" t="s">
        <v>144</v>
      </c>
      <c r="G85" s="17">
        <v>8</v>
      </c>
      <c r="H85" s="18">
        <f t="shared" si="2"/>
        <v>800</v>
      </c>
      <c r="I85" s="83">
        <v>800</v>
      </c>
      <c r="J85" s="84">
        <v>10100</v>
      </c>
      <c r="K85" s="84">
        <f t="shared" si="0"/>
        <v>4848000</v>
      </c>
      <c r="L85" s="83"/>
      <c r="M85" s="84">
        <f t="shared" si="3"/>
        <v>0</v>
      </c>
      <c r="N85" s="84">
        <f t="shared" si="4"/>
        <v>800</v>
      </c>
      <c r="O85" s="14">
        <f t="shared" si="5"/>
        <v>4848000</v>
      </c>
      <c r="P85" s="38" t="s">
        <v>259</v>
      </c>
      <c r="Q85" s="38"/>
      <c r="R85" s="38"/>
      <c r="S85" s="38"/>
      <c r="T85" s="38"/>
      <c r="U85" s="38"/>
    </row>
    <row r="86" spans="1:21" s="19" customFormat="1" ht="20.25" customHeight="1">
      <c r="A86" s="86">
        <f t="shared" si="1"/>
        <v>51</v>
      </c>
      <c r="B86" s="88" t="s">
        <v>145</v>
      </c>
      <c r="C86" s="50">
        <v>1989</v>
      </c>
      <c r="D86" s="50"/>
      <c r="E86" s="50" t="s">
        <v>146</v>
      </c>
      <c r="F86" s="53" t="s">
        <v>147</v>
      </c>
      <c r="G86" s="17">
        <v>1</v>
      </c>
      <c r="H86" s="18">
        <f t="shared" si="2"/>
        <v>100</v>
      </c>
      <c r="I86" s="83">
        <v>100</v>
      </c>
      <c r="J86" s="84">
        <v>10100</v>
      </c>
      <c r="K86" s="84">
        <f t="shared" si="0"/>
        <v>606000</v>
      </c>
      <c r="L86" s="83"/>
      <c r="M86" s="84">
        <f t="shared" si="3"/>
        <v>0</v>
      </c>
      <c r="N86" s="84">
        <f t="shared" si="4"/>
        <v>100</v>
      </c>
      <c r="O86" s="14">
        <f t="shared" si="5"/>
        <v>606000</v>
      </c>
      <c r="P86" s="38"/>
      <c r="Q86" s="38"/>
      <c r="R86" s="38"/>
      <c r="S86" s="38"/>
      <c r="T86" s="38"/>
      <c r="U86" s="38"/>
    </row>
    <row r="87" spans="1:21" s="19" customFormat="1" ht="20.25" customHeight="1">
      <c r="A87" s="86">
        <f t="shared" si="1"/>
        <v>52</v>
      </c>
      <c r="B87" s="88" t="s">
        <v>149</v>
      </c>
      <c r="C87" s="50">
        <v>1965</v>
      </c>
      <c r="D87" s="50"/>
      <c r="E87" s="50" t="s">
        <v>150</v>
      </c>
      <c r="F87" s="53" t="s">
        <v>151</v>
      </c>
      <c r="G87" s="17">
        <v>29</v>
      </c>
      <c r="H87" s="18">
        <f t="shared" si="2"/>
        <v>2900</v>
      </c>
      <c r="I87" s="83">
        <v>2900</v>
      </c>
      <c r="J87" s="84">
        <v>10100</v>
      </c>
      <c r="K87" s="84">
        <f t="shared" si="0"/>
        <v>17574000</v>
      </c>
      <c r="L87" s="83"/>
      <c r="M87" s="84">
        <f t="shared" si="3"/>
        <v>0</v>
      </c>
      <c r="N87" s="84">
        <f t="shared" si="4"/>
        <v>2900</v>
      </c>
      <c r="O87" s="14">
        <f t="shared" si="5"/>
        <v>17574000</v>
      </c>
      <c r="P87" s="38" t="s">
        <v>259</v>
      </c>
      <c r="Q87" s="38"/>
      <c r="R87" s="38"/>
      <c r="S87" s="38"/>
      <c r="T87" s="38"/>
      <c r="U87" s="38"/>
    </row>
    <row r="88" spans="1:21" s="19" customFormat="1" ht="20.25" customHeight="1">
      <c r="A88" s="86">
        <f t="shared" si="1"/>
        <v>53</v>
      </c>
      <c r="B88" s="88" t="s">
        <v>152</v>
      </c>
      <c r="C88" s="50">
        <v>1985</v>
      </c>
      <c r="D88" s="50"/>
      <c r="E88" s="50" t="s">
        <v>150</v>
      </c>
      <c r="F88" s="53" t="s">
        <v>139</v>
      </c>
      <c r="G88" s="17">
        <v>11</v>
      </c>
      <c r="H88" s="18">
        <f t="shared" si="2"/>
        <v>1100</v>
      </c>
      <c r="I88" s="83">
        <v>1100</v>
      </c>
      <c r="J88" s="84">
        <v>10100</v>
      </c>
      <c r="K88" s="84">
        <f t="shared" si="0"/>
        <v>6666000</v>
      </c>
      <c r="L88" s="83"/>
      <c r="M88" s="84">
        <f t="shared" si="3"/>
        <v>0</v>
      </c>
      <c r="N88" s="84">
        <f t="shared" si="4"/>
        <v>1100</v>
      </c>
      <c r="O88" s="14">
        <f t="shared" si="5"/>
        <v>6666000</v>
      </c>
      <c r="P88" s="38"/>
      <c r="Q88" s="38"/>
      <c r="R88" s="38"/>
      <c r="S88" s="38"/>
      <c r="T88" s="38"/>
      <c r="U88" s="38"/>
    </row>
    <row r="89" spans="1:21" s="19" customFormat="1" ht="20.25" customHeight="1">
      <c r="A89" s="86">
        <f t="shared" si="1"/>
        <v>54</v>
      </c>
      <c r="B89" s="88" t="s">
        <v>153</v>
      </c>
      <c r="C89" s="50"/>
      <c r="D89" s="50">
        <v>1966</v>
      </c>
      <c r="E89" s="50" t="s">
        <v>150</v>
      </c>
      <c r="F89" s="53" t="s">
        <v>154</v>
      </c>
      <c r="G89" s="17">
        <v>15</v>
      </c>
      <c r="H89" s="18">
        <f t="shared" si="2"/>
        <v>1500</v>
      </c>
      <c r="I89" s="83">
        <v>1500</v>
      </c>
      <c r="J89" s="84">
        <v>10100</v>
      </c>
      <c r="K89" s="84">
        <f t="shared" si="0"/>
        <v>9090000</v>
      </c>
      <c r="L89" s="83">
        <v>1200</v>
      </c>
      <c r="M89" s="84">
        <f t="shared" si="3"/>
        <v>12120000</v>
      </c>
      <c r="N89" s="84">
        <f t="shared" si="4"/>
        <v>2700</v>
      </c>
      <c r="O89" s="14">
        <f t="shared" si="5"/>
        <v>21210000</v>
      </c>
      <c r="P89" s="38" t="s">
        <v>259</v>
      </c>
      <c r="Q89" s="38"/>
      <c r="R89" s="38"/>
      <c r="S89" s="38"/>
      <c r="T89" s="38"/>
      <c r="U89" s="38"/>
    </row>
    <row r="90" spans="1:21" s="19" customFormat="1" ht="20.25" customHeight="1">
      <c r="A90" s="86">
        <f t="shared" si="1"/>
        <v>55</v>
      </c>
      <c r="B90" s="88" t="s">
        <v>155</v>
      </c>
      <c r="C90" s="50">
        <v>1982</v>
      </c>
      <c r="D90" s="50"/>
      <c r="E90" s="50" t="s">
        <v>150</v>
      </c>
      <c r="F90" s="53" t="s">
        <v>156</v>
      </c>
      <c r="G90" s="17">
        <v>5</v>
      </c>
      <c r="H90" s="18">
        <f t="shared" si="2"/>
        <v>500</v>
      </c>
      <c r="I90" s="83">
        <v>500</v>
      </c>
      <c r="J90" s="84">
        <v>10100</v>
      </c>
      <c r="K90" s="84">
        <f t="shared" si="0"/>
        <v>3030000</v>
      </c>
      <c r="L90" s="83"/>
      <c r="M90" s="84">
        <f t="shared" si="3"/>
        <v>0</v>
      </c>
      <c r="N90" s="84">
        <f t="shared" si="4"/>
        <v>500</v>
      </c>
      <c r="O90" s="14">
        <f t="shared" si="5"/>
        <v>3030000</v>
      </c>
      <c r="P90" s="38"/>
      <c r="Q90" s="38"/>
      <c r="R90" s="38"/>
      <c r="S90" s="38"/>
      <c r="T90" s="38"/>
      <c r="U90" s="38"/>
    </row>
    <row r="91" spans="1:21" s="19" customFormat="1" ht="20.25" customHeight="1">
      <c r="A91" s="86">
        <f t="shared" si="1"/>
        <v>56</v>
      </c>
      <c r="B91" s="88" t="s">
        <v>159</v>
      </c>
      <c r="C91" s="50">
        <v>1985</v>
      </c>
      <c r="D91" s="50"/>
      <c r="E91" s="50" t="s">
        <v>150</v>
      </c>
      <c r="F91" s="53" t="s">
        <v>158</v>
      </c>
      <c r="G91" s="17">
        <v>2</v>
      </c>
      <c r="H91" s="18">
        <f t="shared" si="2"/>
        <v>200</v>
      </c>
      <c r="I91" s="83">
        <v>200</v>
      </c>
      <c r="J91" s="84">
        <v>10100</v>
      </c>
      <c r="K91" s="84">
        <f t="shared" si="0"/>
        <v>1212000</v>
      </c>
      <c r="L91" s="83"/>
      <c r="M91" s="84">
        <f t="shared" si="3"/>
        <v>0</v>
      </c>
      <c r="N91" s="84">
        <f t="shared" si="4"/>
        <v>200</v>
      </c>
      <c r="O91" s="14">
        <f t="shared" si="5"/>
        <v>1212000</v>
      </c>
      <c r="P91" s="38" t="s">
        <v>259</v>
      </c>
      <c r="Q91" s="38"/>
      <c r="R91" s="38"/>
      <c r="S91" s="38"/>
      <c r="T91" s="38"/>
      <c r="U91" s="38"/>
    </row>
    <row r="92" spans="1:21" s="19" customFormat="1" ht="20.25" customHeight="1">
      <c r="A92" s="86">
        <f t="shared" si="1"/>
        <v>57</v>
      </c>
      <c r="B92" s="88" t="s">
        <v>160</v>
      </c>
      <c r="C92" s="50">
        <v>1988</v>
      </c>
      <c r="D92" s="50"/>
      <c r="E92" s="50" t="s">
        <v>150</v>
      </c>
      <c r="F92" s="53" t="s">
        <v>158</v>
      </c>
      <c r="G92" s="17">
        <v>2</v>
      </c>
      <c r="H92" s="18">
        <f t="shared" si="2"/>
        <v>200</v>
      </c>
      <c r="I92" s="83">
        <v>200</v>
      </c>
      <c r="J92" s="84">
        <v>10100</v>
      </c>
      <c r="K92" s="84">
        <f t="shared" si="0"/>
        <v>1212000</v>
      </c>
      <c r="L92" s="83">
        <v>2000</v>
      </c>
      <c r="M92" s="84">
        <f t="shared" si="3"/>
        <v>20200000</v>
      </c>
      <c r="N92" s="84">
        <f t="shared" si="4"/>
        <v>2200</v>
      </c>
      <c r="O92" s="14">
        <f t="shared" si="5"/>
        <v>21412000</v>
      </c>
      <c r="P92" s="38" t="s">
        <v>259</v>
      </c>
      <c r="Q92" s="38"/>
      <c r="R92" s="38"/>
      <c r="S92" s="38"/>
      <c r="T92" s="38"/>
      <c r="U92" s="38"/>
    </row>
    <row r="93" spans="1:21" s="19" customFormat="1" ht="20.25" customHeight="1">
      <c r="A93" s="86">
        <f t="shared" si="1"/>
        <v>58</v>
      </c>
      <c r="B93" s="88" t="s">
        <v>161</v>
      </c>
      <c r="C93" s="50">
        <v>1989</v>
      </c>
      <c r="D93" s="50"/>
      <c r="E93" s="50" t="s">
        <v>150</v>
      </c>
      <c r="F93" s="53" t="s">
        <v>162</v>
      </c>
      <c r="G93" s="17">
        <v>1</v>
      </c>
      <c r="H93" s="18">
        <f t="shared" si="2"/>
        <v>100</v>
      </c>
      <c r="I93" s="83">
        <v>100</v>
      </c>
      <c r="J93" s="84">
        <v>10100</v>
      </c>
      <c r="K93" s="84">
        <f t="shared" si="0"/>
        <v>606000</v>
      </c>
      <c r="L93" s="83">
        <v>2000</v>
      </c>
      <c r="M93" s="84">
        <f t="shared" si="3"/>
        <v>20200000</v>
      </c>
      <c r="N93" s="84">
        <f t="shared" si="4"/>
        <v>2100</v>
      </c>
      <c r="O93" s="14">
        <f t="shared" si="5"/>
        <v>20806000</v>
      </c>
      <c r="P93" s="38"/>
      <c r="Q93" s="38"/>
      <c r="R93" s="38"/>
      <c r="S93" s="38"/>
      <c r="T93" s="38"/>
      <c r="U93" s="38"/>
    </row>
    <row r="94" spans="1:21" s="19" customFormat="1" ht="20.25" customHeight="1">
      <c r="A94" s="86">
        <f t="shared" si="1"/>
        <v>59</v>
      </c>
      <c r="B94" s="88" t="s">
        <v>164</v>
      </c>
      <c r="C94" s="50">
        <v>1987</v>
      </c>
      <c r="D94" s="50"/>
      <c r="E94" s="50" t="s">
        <v>150</v>
      </c>
      <c r="F94" s="53" t="s">
        <v>77</v>
      </c>
      <c r="G94" s="17">
        <v>3</v>
      </c>
      <c r="H94" s="18">
        <f t="shared" si="2"/>
        <v>300</v>
      </c>
      <c r="I94" s="83">
        <v>300</v>
      </c>
      <c r="J94" s="84">
        <v>10100</v>
      </c>
      <c r="K94" s="84">
        <f t="shared" si="0"/>
        <v>1818000</v>
      </c>
      <c r="L94" s="83"/>
      <c r="M94" s="84">
        <f t="shared" si="3"/>
        <v>0</v>
      </c>
      <c r="N94" s="84">
        <f t="shared" si="4"/>
        <v>300</v>
      </c>
      <c r="O94" s="14">
        <f t="shared" si="5"/>
        <v>1818000</v>
      </c>
      <c r="P94" s="38" t="s">
        <v>249</v>
      </c>
      <c r="Q94" s="38"/>
      <c r="R94" s="38"/>
      <c r="S94" s="38"/>
      <c r="T94" s="38"/>
      <c r="U94" s="38"/>
    </row>
    <row r="95" spans="1:21" s="19" customFormat="1" ht="20.25" customHeight="1">
      <c r="A95" s="86">
        <f t="shared" si="1"/>
        <v>60</v>
      </c>
      <c r="B95" s="88" t="s">
        <v>165</v>
      </c>
      <c r="C95" s="50">
        <v>1985</v>
      </c>
      <c r="D95" s="50"/>
      <c r="E95" s="50" t="s">
        <v>150</v>
      </c>
      <c r="F95" s="53" t="s">
        <v>124</v>
      </c>
      <c r="G95" s="17">
        <v>3</v>
      </c>
      <c r="H95" s="18">
        <f t="shared" si="2"/>
        <v>300</v>
      </c>
      <c r="I95" s="83">
        <v>300</v>
      </c>
      <c r="J95" s="84">
        <v>10100</v>
      </c>
      <c r="K95" s="84">
        <f t="shared" si="0"/>
        <v>1818000</v>
      </c>
      <c r="L95" s="83"/>
      <c r="M95" s="84">
        <f t="shared" si="3"/>
        <v>0</v>
      </c>
      <c r="N95" s="84">
        <f t="shared" si="4"/>
        <v>300</v>
      </c>
      <c r="O95" s="14">
        <f t="shared" si="5"/>
        <v>1818000</v>
      </c>
      <c r="P95" s="38" t="s">
        <v>253</v>
      </c>
      <c r="Q95" s="38"/>
      <c r="R95" s="38"/>
      <c r="S95" s="38"/>
      <c r="T95" s="38"/>
      <c r="U95" s="38"/>
    </row>
    <row r="96" spans="1:21" s="19" customFormat="1" ht="20.25" customHeight="1">
      <c r="A96" s="86">
        <f t="shared" si="1"/>
        <v>61</v>
      </c>
      <c r="B96" s="88" t="s">
        <v>260</v>
      </c>
      <c r="C96" s="50">
        <v>1994</v>
      </c>
      <c r="D96" s="50"/>
      <c r="E96" s="50" t="s">
        <v>150</v>
      </c>
      <c r="F96" s="53" t="s">
        <v>116</v>
      </c>
      <c r="G96" s="17">
        <v>2</v>
      </c>
      <c r="H96" s="18">
        <f t="shared" si="2"/>
        <v>200</v>
      </c>
      <c r="I96" s="83">
        <v>200</v>
      </c>
      <c r="J96" s="84">
        <v>10100</v>
      </c>
      <c r="K96" s="84">
        <f t="shared" si="0"/>
        <v>1212000</v>
      </c>
      <c r="L96" s="83"/>
      <c r="M96" s="84">
        <f t="shared" si="3"/>
        <v>0</v>
      </c>
      <c r="N96" s="84">
        <f t="shared" si="4"/>
        <v>200</v>
      </c>
      <c r="O96" s="14">
        <f t="shared" si="5"/>
        <v>1212000</v>
      </c>
      <c r="P96" s="38" t="s">
        <v>259</v>
      </c>
      <c r="Q96" s="38"/>
      <c r="R96" s="38"/>
      <c r="S96" s="38"/>
      <c r="T96" s="38"/>
      <c r="U96" s="38"/>
    </row>
    <row r="97" spans="1:21" s="19" customFormat="1" ht="20.25" customHeight="1">
      <c r="A97" s="86">
        <f t="shared" si="1"/>
        <v>62</v>
      </c>
      <c r="B97" s="88" t="s">
        <v>168</v>
      </c>
      <c r="C97" s="50">
        <v>1978</v>
      </c>
      <c r="D97" s="50"/>
      <c r="E97" s="50" t="s">
        <v>169</v>
      </c>
      <c r="F97" s="53" t="s">
        <v>170</v>
      </c>
      <c r="G97" s="17">
        <v>15</v>
      </c>
      <c r="H97" s="18">
        <f t="shared" si="2"/>
        <v>1500</v>
      </c>
      <c r="I97" s="83">
        <v>1500</v>
      </c>
      <c r="J97" s="84">
        <v>10100</v>
      </c>
      <c r="K97" s="84">
        <f t="shared" si="0"/>
        <v>9090000</v>
      </c>
      <c r="L97" s="83"/>
      <c r="M97" s="84">
        <f t="shared" si="3"/>
        <v>0</v>
      </c>
      <c r="N97" s="84">
        <f t="shared" si="4"/>
        <v>1500</v>
      </c>
      <c r="O97" s="14">
        <f t="shared" si="5"/>
        <v>9090000</v>
      </c>
      <c r="P97" s="38" t="s">
        <v>249</v>
      </c>
      <c r="Q97" s="38"/>
      <c r="R97" s="38"/>
      <c r="S97" s="38"/>
      <c r="T97" s="38"/>
      <c r="U97" s="38"/>
    </row>
    <row r="98" spans="1:21" s="19" customFormat="1" ht="20.25" customHeight="1">
      <c r="A98" s="86">
        <f t="shared" si="1"/>
        <v>63</v>
      </c>
      <c r="B98" s="88" t="s">
        <v>171</v>
      </c>
      <c r="C98" s="50">
        <v>1983</v>
      </c>
      <c r="D98" s="50"/>
      <c r="E98" s="50" t="s">
        <v>169</v>
      </c>
      <c r="F98" s="53" t="s">
        <v>172</v>
      </c>
      <c r="G98" s="17">
        <v>10</v>
      </c>
      <c r="H98" s="18">
        <f t="shared" si="2"/>
        <v>1000</v>
      </c>
      <c r="I98" s="83">
        <v>1000</v>
      </c>
      <c r="J98" s="84">
        <v>10100</v>
      </c>
      <c r="K98" s="84">
        <f t="shared" si="0"/>
        <v>6060000</v>
      </c>
      <c r="L98" s="83"/>
      <c r="M98" s="84">
        <f t="shared" si="3"/>
        <v>0</v>
      </c>
      <c r="N98" s="84">
        <f t="shared" si="4"/>
        <v>1000</v>
      </c>
      <c r="O98" s="14">
        <f t="shared" si="5"/>
        <v>6060000</v>
      </c>
      <c r="P98" s="38" t="s">
        <v>259</v>
      </c>
      <c r="Q98" s="38"/>
      <c r="R98" s="38"/>
      <c r="S98" s="38"/>
      <c r="T98" s="38"/>
      <c r="U98" s="38"/>
    </row>
    <row r="99" spans="1:21" s="19" customFormat="1" ht="20.25" customHeight="1">
      <c r="A99" s="86">
        <f t="shared" si="1"/>
        <v>64</v>
      </c>
      <c r="B99" s="88" t="s">
        <v>173</v>
      </c>
      <c r="C99" s="50"/>
      <c r="D99" s="50"/>
      <c r="E99" s="50"/>
      <c r="F99" s="53"/>
      <c r="G99" s="17"/>
      <c r="H99" s="18"/>
      <c r="I99" s="83">
        <v>1500</v>
      </c>
      <c r="J99" s="84">
        <v>10100</v>
      </c>
      <c r="K99" s="84">
        <f t="shared" si="0"/>
        <v>9090000</v>
      </c>
      <c r="L99" s="83"/>
      <c r="M99" s="84"/>
      <c r="N99" s="84">
        <f t="shared" si="4"/>
        <v>1500</v>
      </c>
      <c r="O99" s="14">
        <f t="shared" si="5"/>
        <v>9090000</v>
      </c>
      <c r="P99" s="38" t="s">
        <v>253</v>
      </c>
      <c r="Q99" s="38"/>
      <c r="R99" s="38"/>
      <c r="S99" s="38"/>
      <c r="T99" s="38"/>
      <c r="U99" s="38"/>
    </row>
    <row r="100" spans="1:21" s="19" customFormat="1" ht="20.25" customHeight="1">
      <c r="A100" s="86">
        <f t="shared" si="1"/>
        <v>65</v>
      </c>
      <c r="B100" s="88" t="s">
        <v>176</v>
      </c>
      <c r="C100" s="50">
        <v>1977</v>
      </c>
      <c r="D100" s="50"/>
      <c r="E100" s="50" t="s">
        <v>177</v>
      </c>
      <c r="F100" s="53" t="s">
        <v>178</v>
      </c>
      <c r="G100" s="17">
        <v>7</v>
      </c>
      <c r="H100" s="18">
        <f t="shared" si="2"/>
        <v>700</v>
      </c>
      <c r="I100" s="83">
        <v>700</v>
      </c>
      <c r="J100" s="84">
        <v>10100</v>
      </c>
      <c r="K100" s="84">
        <f aca="true" t="shared" si="6" ref="K100:K121">I100*J100*0.6</f>
        <v>4242000</v>
      </c>
      <c r="L100" s="83"/>
      <c r="M100" s="84">
        <f t="shared" si="3"/>
        <v>0</v>
      </c>
      <c r="N100" s="84">
        <f t="shared" si="4"/>
        <v>700</v>
      </c>
      <c r="O100" s="14">
        <f t="shared" si="5"/>
        <v>4242000</v>
      </c>
      <c r="P100" s="38"/>
      <c r="Q100" s="38"/>
      <c r="R100" s="38"/>
      <c r="S100" s="38"/>
      <c r="T100" s="38"/>
      <c r="U100" s="38"/>
    </row>
    <row r="101" spans="1:21" s="19" customFormat="1" ht="20.25" customHeight="1">
      <c r="A101" s="86">
        <f aca="true" t="shared" si="7" ref="A101:A121">A100+1</f>
        <v>66</v>
      </c>
      <c r="B101" s="88" t="s">
        <v>179</v>
      </c>
      <c r="C101" s="50">
        <v>1968</v>
      </c>
      <c r="D101" s="50"/>
      <c r="E101" s="50" t="s">
        <v>177</v>
      </c>
      <c r="F101" s="53" t="s">
        <v>180</v>
      </c>
      <c r="G101" s="17">
        <v>19</v>
      </c>
      <c r="H101" s="18">
        <f aca="true" t="shared" si="8" ref="H101:H121">G101*100</f>
        <v>1900</v>
      </c>
      <c r="I101" s="83">
        <v>1900</v>
      </c>
      <c r="J101" s="84">
        <v>10100</v>
      </c>
      <c r="K101" s="84">
        <f t="shared" si="6"/>
        <v>11514000</v>
      </c>
      <c r="L101" s="83"/>
      <c r="M101" s="84">
        <f aca="true" t="shared" si="9" ref="M101:M121">10100*L101</f>
        <v>0</v>
      </c>
      <c r="N101" s="84">
        <f t="shared" si="4"/>
        <v>1900</v>
      </c>
      <c r="O101" s="14">
        <f t="shared" si="5"/>
        <v>11514000</v>
      </c>
      <c r="P101" s="38" t="s">
        <v>259</v>
      </c>
      <c r="Q101" s="38"/>
      <c r="R101" s="38"/>
      <c r="S101" s="38"/>
      <c r="T101" s="38"/>
      <c r="U101" s="38"/>
    </row>
    <row r="102" spans="1:21" s="19" customFormat="1" ht="20.25" customHeight="1">
      <c r="A102" s="86">
        <f t="shared" si="7"/>
        <v>67</v>
      </c>
      <c r="B102" s="88" t="s">
        <v>181</v>
      </c>
      <c r="C102" s="50">
        <v>1984</v>
      </c>
      <c r="D102" s="50"/>
      <c r="E102" s="50" t="s">
        <v>177</v>
      </c>
      <c r="F102" s="53" t="s">
        <v>172</v>
      </c>
      <c r="G102" s="17">
        <v>10</v>
      </c>
      <c r="H102" s="18">
        <f t="shared" si="8"/>
        <v>1000</v>
      </c>
      <c r="I102" s="83">
        <v>1000</v>
      </c>
      <c r="J102" s="84">
        <v>10100</v>
      </c>
      <c r="K102" s="84">
        <f t="shared" si="6"/>
        <v>6060000</v>
      </c>
      <c r="L102" s="83"/>
      <c r="M102" s="84">
        <f t="shared" si="9"/>
        <v>0</v>
      </c>
      <c r="N102" s="84">
        <f aca="true" t="shared" si="10" ref="N102:N121">I102+L102</f>
        <v>1000</v>
      </c>
      <c r="O102" s="14">
        <f aca="true" t="shared" si="11" ref="O102:O121">K102+M102</f>
        <v>6060000</v>
      </c>
      <c r="P102" s="38" t="s">
        <v>249</v>
      </c>
      <c r="Q102" s="38"/>
      <c r="R102" s="38"/>
      <c r="S102" s="38"/>
      <c r="T102" s="38"/>
      <c r="U102" s="38"/>
    </row>
    <row r="103" spans="1:21" s="19" customFormat="1" ht="20.25" customHeight="1">
      <c r="A103" s="86">
        <f t="shared" si="7"/>
        <v>68</v>
      </c>
      <c r="B103" s="88" t="s">
        <v>182</v>
      </c>
      <c r="C103" s="50">
        <v>1978</v>
      </c>
      <c r="D103" s="50"/>
      <c r="E103" s="50" t="s">
        <v>177</v>
      </c>
      <c r="F103" s="51" t="s">
        <v>92</v>
      </c>
      <c r="G103" s="17">
        <v>15</v>
      </c>
      <c r="H103" s="18">
        <f t="shared" si="8"/>
        <v>1500</v>
      </c>
      <c r="I103" s="83">
        <v>1500</v>
      </c>
      <c r="J103" s="84">
        <v>10100</v>
      </c>
      <c r="K103" s="84">
        <f t="shared" si="6"/>
        <v>9090000</v>
      </c>
      <c r="L103" s="83"/>
      <c r="M103" s="84">
        <f t="shared" si="9"/>
        <v>0</v>
      </c>
      <c r="N103" s="84">
        <f t="shared" si="10"/>
        <v>1500</v>
      </c>
      <c r="O103" s="14">
        <f t="shared" si="11"/>
        <v>9090000</v>
      </c>
      <c r="P103" s="38" t="s">
        <v>253</v>
      </c>
      <c r="Q103" s="38"/>
      <c r="R103" s="38"/>
      <c r="S103" s="38"/>
      <c r="T103" s="38"/>
      <c r="U103" s="38"/>
    </row>
    <row r="104" spans="1:21" s="19" customFormat="1" ht="20.25" customHeight="1">
      <c r="A104" s="86">
        <f t="shared" si="7"/>
        <v>69</v>
      </c>
      <c r="B104" s="88" t="s">
        <v>183</v>
      </c>
      <c r="C104" s="50">
        <v>1984</v>
      </c>
      <c r="D104" s="50"/>
      <c r="E104" s="50" t="s">
        <v>177</v>
      </c>
      <c r="F104" s="53" t="s">
        <v>184</v>
      </c>
      <c r="G104" s="17">
        <v>3</v>
      </c>
      <c r="H104" s="18">
        <f t="shared" si="8"/>
        <v>300</v>
      </c>
      <c r="I104" s="83">
        <v>300</v>
      </c>
      <c r="J104" s="84">
        <v>10100</v>
      </c>
      <c r="K104" s="84">
        <f t="shared" si="6"/>
        <v>1818000</v>
      </c>
      <c r="L104" s="83"/>
      <c r="M104" s="84">
        <f t="shared" si="9"/>
        <v>0</v>
      </c>
      <c r="N104" s="84">
        <f t="shared" si="10"/>
        <v>300</v>
      </c>
      <c r="O104" s="14">
        <f t="shared" si="11"/>
        <v>1818000</v>
      </c>
      <c r="P104" s="38"/>
      <c r="Q104" s="38"/>
      <c r="R104" s="38"/>
      <c r="S104" s="38"/>
      <c r="T104" s="38"/>
      <c r="U104" s="38"/>
    </row>
    <row r="105" spans="1:21" s="19" customFormat="1" ht="20.25" customHeight="1">
      <c r="A105" s="86">
        <f t="shared" si="7"/>
        <v>70</v>
      </c>
      <c r="B105" s="88" t="s">
        <v>185</v>
      </c>
      <c r="C105" s="50"/>
      <c r="D105" s="50"/>
      <c r="E105" s="50"/>
      <c r="F105" s="53"/>
      <c r="G105" s="17"/>
      <c r="H105" s="18"/>
      <c r="I105" s="83">
        <v>100</v>
      </c>
      <c r="J105" s="84">
        <v>10100</v>
      </c>
      <c r="K105" s="84">
        <f t="shared" si="6"/>
        <v>606000</v>
      </c>
      <c r="L105" s="83"/>
      <c r="M105" s="84"/>
      <c r="N105" s="84">
        <f t="shared" si="10"/>
        <v>100</v>
      </c>
      <c r="O105" s="14">
        <f t="shared" si="11"/>
        <v>606000</v>
      </c>
      <c r="P105" s="38" t="s">
        <v>253</v>
      </c>
      <c r="Q105" s="38"/>
      <c r="R105" s="38"/>
      <c r="S105" s="38"/>
      <c r="T105" s="38"/>
      <c r="U105" s="38"/>
    </row>
    <row r="106" spans="1:21" s="19" customFormat="1" ht="20.25" customHeight="1">
      <c r="A106" s="86">
        <f t="shared" si="7"/>
        <v>71</v>
      </c>
      <c r="B106" s="88" t="s">
        <v>187</v>
      </c>
      <c r="C106" s="50">
        <v>1968</v>
      </c>
      <c r="D106" s="50"/>
      <c r="E106" s="50" t="s">
        <v>177</v>
      </c>
      <c r="F106" s="53" t="s">
        <v>188</v>
      </c>
      <c r="G106" s="17">
        <v>1</v>
      </c>
      <c r="H106" s="18">
        <f t="shared" si="8"/>
        <v>100</v>
      </c>
      <c r="I106" s="83">
        <v>100</v>
      </c>
      <c r="J106" s="84">
        <v>10100</v>
      </c>
      <c r="K106" s="84">
        <f t="shared" si="6"/>
        <v>606000</v>
      </c>
      <c r="L106" s="83"/>
      <c r="M106" s="84">
        <f t="shared" si="9"/>
        <v>0</v>
      </c>
      <c r="N106" s="84">
        <f t="shared" si="10"/>
        <v>100</v>
      </c>
      <c r="O106" s="14">
        <f t="shared" si="11"/>
        <v>606000</v>
      </c>
      <c r="P106" s="38"/>
      <c r="Q106" s="38"/>
      <c r="R106" s="38"/>
      <c r="S106" s="38"/>
      <c r="T106" s="38"/>
      <c r="U106" s="38"/>
    </row>
    <row r="107" spans="1:21" s="19" customFormat="1" ht="20.25" customHeight="1">
      <c r="A107" s="86">
        <f t="shared" si="7"/>
        <v>72</v>
      </c>
      <c r="B107" s="88" t="s">
        <v>189</v>
      </c>
      <c r="C107" s="50">
        <v>1967</v>
      </c>
      <c r="D107" s="50"/>
      <c r="E107" s="50" t="s">
        <v>190</v>
      </c>
      <c r="F107" s="53" t="s">
        <v>191</v>
      </c>
      <c r="G107" s="17">
        <v>1</v>
      </c>
      <c r="H107" s="18">
        <f t="shared" si="8"/>
        <v>100</v>
      </c>
      <c r="I107" s="83">
        <v>100</v>
      </c>
      <c r="J107" s="84">
        <v>10100</v>
      </c>
      <c r="K107" s="84">
        <f t="shared" si="6"/>
        <v>606000</v>
      </c>
      <c r="L107" s="83"/>
      <c r="M107" s="84">
        <f t="shared" si="9"/>
        <v>0</v>
      </c>
      <c r="N107" s="84">
        <f t="shared" si="10"/>
        <v>100</v>
      </c>
      <c r="O107" s="14">
        <f t="shared" si="11"/>
        <v>606000</v>
      </c>
      <c r="P107" s="38"/>
      <c r="Q107" s="38"/>
      <c r="R107" s="38"/>
      <c r="S107" s="38"/>
      <c r="T107" s="38"/>
      <c r="U107" s="38"/>
    </row>
    <row r="108" spans="1:21" s="19" customFormat="1" ht="20.25" customHeight="1">
      <c r="A108" s="86">
        <f t="shared" si="7"/>
        <v>73</v>
      </c>
      <c r="B108" s="88" t="s">
        <v>192</v>
      </c>
      <c r="C108" s="50">
        <v>1962</v>
      </c>
      <c r="D108" s="50"/>
      <c r="E108" s="50" t="s">
        <v>190</v>
      </c>
      <c r="F108" s="53" t="s">
        <v>193</v>
      </c>
      <c r="G108" s="17">
        <v>35</v>
      </c>
      <c r="H108" s="18">
        <f t="shared" si="8"/>
        <v>3500</v>
      </c>
      <c r="I108" s="83">
        <v>3500</v>
      </c>
      <c r="J108" s="84">
        <v>10100</v>
      </c>
      <c r="K108" s="84">
        <f t="shared" si="6"/>
        <v>21210000</v>
      </c>
      <c r="L108" s="83"/>
      <c r="M108" s="84">
        <f t="shared" si="9"/>
        <v>0</v>
      </c>
      <c r="N108" s="84">
        <f t="shared" si="10"/>
        <v>3500</v>
      </c>
      <c r="O108" s="14">
        <f t="shared" si="11"/>
        <v>21210000</v>
      </c>
      <c r="P108" s="38"/>
      <c r="Q108" s="38"/>
      <c r="R108" s="38"/>
      <c r="S108" s="38"/>
      <c r="T108" s="38"/>
      <c r="U108" s="38"/>
    </row>
    <row r="109" spans="1:21" s="19" customFormat="1" ht="20.25" customHeight="1">
      <c r="A109" s="86">
        <f t="shared" si="7"/>
        <v>74</v>
      </c>
      <c r="B109" s="88" t="s">
        <v>196</v>
      </c>
      <c r="C109" s="50">
        <v>1964</v>
      </c>
      <c r="D109" s="50"/>
      <c r="E109" s="50" t="s">
        <v>190</v>
      </c>
      <c r="F109" s="53" t="s">
        <v>197</v>
      </c>
      <c r="G109" s="17">
        <v>27</v>
      </c>
      <c r="H109" s="18">
        <f t="shared" si="8"/>
        <v>2700</v>
      </c>
      <c r="I109" s="83">
        <v>2700</v>
      </c>
      <c r="J109" s="84">
        <v>10100</v>
      </c>
      <c r="K109" s="84">
        <f t="shared" si="6"/>
        <v>16362000</v>
      </c>
      <c r="L109" s="83"/>
      <c r="M109" s="84">
        <f t="shared" si="9"/>
        <v>0</v>
      </c>
      <c r="N109" s="84">
        <f t="shared" si="10"/>
        <v>2700</v>
      </c>
      <c r="O109" s="14">
        <f t="shared" si="11"/>
        <v>16362000</v>
      </c>
      <c r="P109" s="38"/>
      <c r="Q109" s="38"/>
      <c r="R109" s="38"/>
      <c r="S109" s="38"/>
      <c r="T109" s="38"/>
      <c r="U109" s="38"/>
    </row>
    <row r="110" spans="1:21" s="19" customFormat="1" ht="20.25" customHeight="1">
      <c r="A110" s="86">
        <f t="shared" si="7"/>
        <v>75</v>
      </c>
      <c r="B110" s="88" t="s">
        <v>198</v>
      </c>
      <c r="C110" s="50">
        <v>1965</v>
      </c>
      <c r="D110" s="50"/>
      <c r="E110" s="50" t="s">
        <v>190</v>
      </c>
      <c r="F110" s="53" t="s">
        <v>199</v>
      </c>
      <c r="G110" s="17">
        <v>32</v>
      </c>
      <c r="H110" s="18">
        <f t="shared" si="8"/>
        <v>3200</v>
      </c>
      <c r="I110" s="83">
        <v>3200</v>
      </c>
      <c r="J110" s="84">
        <v>10100</v>
      </c>
      <c r="K110" s="84">
        <f t="shared" si="6"/>
        <v>19392000</v>
      </c>
      <c r="L110" s="83"/>
      <c r="M110" s="84">
        <f t="shared" si="9"/>
        <v>0</v>
      </c>
      <c r="N110" s="84">
        <f t="shared" si="10"/>
        <v>3200</v>
      </c>
      <c r="O110" s="14">
        <f t="shared" si="11"/>
        <v>19392000</v>
      </c>
      <c r="P110" s="38"/>
      <c r="Q110" s="38"/>
      <c r="R110" s="38"/>
      <c r="S110" s="38"/>
      <c r="T110" s="38"/>
      <c r="U110" s="38"/>
    </row>
    <row r="111" spans="1:21" s="19" customFormat="1" ht="20.25" customHeight="1">
      <c r="A111" s="86">
        <f t="shared" si="7"/>
        <v>76</v>
      </c>
      <c r="B111" s="88" t="s">
        <v>200</v>
      </c>
      <c r="C111" s="50">
        <v>1962</v>
      </c>
      <c r="D111" s="50"/>
      <c r="E111" s="50" t="s">
        <v>190</v>
      </c>
      <c r="F111" s="53" t="s">
        <v>201</v>
      </c>
      <c r="G111" s="17">
        <v>35</v>
      </c>
      <c r="H111" s="18">
        <f t="shared" si="8"/>
        <v>3500</v>
      </c>
      <c r="I111" s="83">
        <v>3500</v>
      </c>
      <c r="J111" s="84">
        <v>10100</v>
      </c>
      <c r="K111" s="84">
        <f t="shared" si="6"/>
        <v>21210000</v>
      </c>
      <c r="L111" s="83"/>
      <c r="M111" s="84">
        <f t="shared" si="9"/>
        <v>0</v>
      </c>
      <c r="N111" s="84">
        <f t="shared" si="10"/>
        <v>3500</v>
      </c>
      <c r="O111" s="14">
        <f t="shared" si="11"/>
        <v>21210000</v>
      </c>
      <c r="P111" s="38" t="s">
        <v>259</v>
      </c>
      <c r="Q111" s="38"/>
      <c r="R111" s="38"/>
      <c r="S111" s="38"/>
      <c r="T111" s="38"/>
      <c r="U111" s="38"/>
    </row>
    <row r="112" spans="1:21" s="19" customFormat="1" ht="20.25" customHeight="1">
      <c r="A112" s="86">
        <f t="shared" si="7"/>
        <v>77</v>
      </c>
      <c r="B112" s="88" t="s">
        <v>202</v>
      </c>
      <c r="C112" s="50">
        <v>1962</v>
      </c>
      <c r="D112" s="50"/>
      <c r="E112" s="50" t="s">
        <v>190</v>
      </c>
      <c r="F112" s="53" t="s">
        <v>203</v>
      </c>
      <c r="G112" s="17">
        <v>31</v>
      </c>
      <c r="H112" s="18">
        <f t="shared" si="8"/>
        <v>3100</v>
      </c>
      <c r="I112" s="83">
        <v>3100</v>
      </c>
      <c r="J112" s="84">
        <v>10100</v>
      </c>
      <c r="K112" s="84">
        <f t="shared" si="6"/>
        <v>18786000</v>
      </c>
      <c r="L112" s="83"/>
      <c r="M112" s="84">
        <f t="shared" si="9"/>
        <v>0</v>
      </c>
      <c r="N112" s="84">
        <f t="shared" si="10"/>
        <v>3100</v>
      </c>
      <c r="O112" s="14">
        <f t="shared" si="11"/>
        <v>18786000</v>
      </c>
      <c r="P112" s="38" t="s">
        <v>250</v>
      </c>
      <c r="Q112" s="38"/>
      <c r="R112" s="38"/>
      <c r="S112" s="38"/>
      <c r="T112" s="38"/>
      <c r="U112" s="38"/>
    </row>
    <row r="113" spans="1:21" s="19" customFormat="1" ht="20.25" customHeight="1">
      <c r="A113" s="86">
        <f t="shared" si="7"/>
        <v>78</v>
      </c>
      <c r="B113" s="88" t="s">
        <v>204</v>
      </c>
      <c r="C113" s="50">
        <v>1987</v>
      </c>
      <c r="D113" s="50"/>
      <c r="E113" s="50" t="s">
        <v>190</v>
      </c>
      <c r="F113" s="53" t="s">
        <v>205</v>
      </c>
      <c r="G113" s="17">
        <v>4</v>
      </c>
      <c r="H113" s="18">
        <f t="shared" si="8"/>
        <v>400</v>
      </c>
      <c r="I113" s="83">
        <v>400</v>
      </c>
      <c r="J113" s="84">
        <v>10100</v>
      </c>
      <c r="K113" s="84">
        <f t="shared" si="6"/>
        <v>2424000</v>
      </c>
      <c r="L113" s="83"/>
      <c r="M113" s="84">
        <f t="shared" si="9"/>
        <v>0</v>
      </c>
      <c r="N113" s="84">
        <f t="shared" si="10"/>
        <v>400</v>
      </c>
      <c r="O113" s="14">
        <f t="shared" si="11"/>
        <v>2424000</v>
      </c>
      <c r="P113" s="38" t="s">
        <v>259</v>
      </c>
      <c r="Q113" s="38"/>
      <c r="R113" s="38"/>
      <c r="S113" s="38"/>
      <c r="T113" s="38"/>
      <c r="U113" s="38"/>
    </row>
    <row r="114" spans="1:21" s="19" customFormat="1" ht="20.25" customHeight="1">
      <c r="A114" s="86">
        <f t="shared" si="7"/>
        <v>79</v>
      </c>
      <c r="B114" s="88" t="s">
        <v>206</v>
      </c>
      <c r="C114" s="50">
        <v>1967</v>
      </c>
      <c r="D114" s="50"/>
      <c r="E114" s="50" t="s">
        <v>190</v>
      </c>
      <c r="F114" s="53" t="s">
        <v>110</v>
      </c>
      <c r="G114" s="17">
        <v>17</v>
      </c>
      <c r="H114" s="18">
        <f t="shared" si="8"/>
        <v>1700</v>
      </c>
      <c r="I114" s="83">
        <v>1700</v>
      </c>
      <c r="J114" s="84">
        <v>10100</v>
      </c>
      <c r="K114" s="84">
        <f t="shared" si="6"/>
        <v>10302000</v>
      </c>
      <c r="L114" s="83"/>
      <c r="M114" s="84">
        <f t="shared" si="9"/>
        <v>0</v>
      </c>
      <c r="N114" s="84">
        <f t="shared" si="10"/>
        <v>1700</v>
      </c>
      <c r="O114" s="14">
        <f t="shared" si="11"/>
        <v>10302000</v>
      </c>
      <c r="P114" s="38" t="s">
        <v>249</v>
      </c>
      <c r="Q114" s="38"/>
      <c r="R114" s="38"/>
      <c r="S114" s="38"/>
      <c r="T114" s="38"/>
      <c r="U114" s="38"/>
    </row>
    <row r="115" spans="1:21" s="19" customFormat="1" ht="20.25" customHeight="1">
      <c r="A115" s="86">
        <f t="shared" si="7"/>
        <v>80</v>
      </c>
      <c r="B115" s="88" t="s">
        <v>207</v>
      </c>
      <c r="C115" s="50">
        <v>1957</v>
      </c>
      <c r="D115" s="50"/>
      <c r="E115" s="50" t="s">
        <v>190</v>
      </c>
      <c r="F115" s="53" t="s">
        <v>208</v>
      </c>
      <c r="G115" s="17">
        <v>35</v>
      </c>
      <c r="H115" s="18">
        <f t="shared" si="8"/>
        <v>3500</v>
      </c>
      <c r="I115" s="83">
        <v>3500</v>
      </c>
      <c r="J115" s="84">
        <v>10100</v>
      </c>
      <c r="K115" s="84">
        <f t="shared" si="6"/>
        <v>21210000</v>
      </c>
      <c r="L115" s="83"/>
      <c r="M115" s="84">
        <f t="shared" si="9"/>
        <v>0</v>
      </c>
      <c r="N115" s="84">
        <f t="shared" si="10"/>
        <v>3500</v>
      </c>
      <c r="O115" s="14">
        <f t="shared" si="11"/>
        <v>21210000</v>
      </c>
      <c r="P115" s="38"/>
      <c r="Q115" s="38"/>
      <c r="R115" s="38"/>
      <c r="S115" s="38"/>
      <c r="T115" s="38"/>
      <c r="U115" s="38"/>
    </row>
    <row r="116" spans="1:21" s="19" customFormat="1" ht="20.25" customHeight="1">
      <c r="A116" s="86">
        <f t="shared" si="7"/>
        <v>81</v>
      </c>
      <c r="B116" s="88" t="s">
        <v>209</v>
      </c>
      <c r="C116" s="50">
        <v>1966</v>
      </c>
      <c r="D116" s="50"/>
      <c r="E116" s="50" t="s">
        <v>190</v>
      </c>
      <c r="F116" s="53" t="s">
        <v>210</v>
      </c>
      <c r="G116" s="17">
        <v>30</v>
      </c>
      <c r="H116" s="18">
        <f t="shared" si="8"/>
        <v>3000</v>
      </c>
      <c r="I116" s="83">
        <v>3000</v>
      </c>
      <c r="J116" s="84">
        <v>10100</v>
      </c>
      <c r="K116" s="84">
        <f t="shared" si="6"/>
        <v>18180000</v>
      </c>
      <c r="L116" s="83"/>
      <c r="M116" s="84">
        <f t="shared" si="9"/>
        <v>0</v>
      </c>
      <c r="N116" s="84">
        <f t="shared" si="10"/>
        <v>3000</v>
      </c>
      <c r="O116" s="14">
        <f t="shared" si="11"/>
        <v>18180000</v>
      </c>
      <c r="P116" s="38" t="s">
        <v>249</v>
      </c>
      <c r="Q116" s="38"/>
      <c r="R116" s="38"/>
      <c r="S116" s="38"/>
      <c r="T116" s="38"/>
      <c r="U116" s="38"/>
    </row>
    <row r="117" spans="1:21" s="19" customFormat="1" ht="20.25" customHeight="1">
      <c r="A117" s="86">
        <f t="shared" si="7"/>
        <v>82</v>
      </c>
      <c r="B117" s="88" t="s">
        <v>211</v>
      </c>
      <c r="C117" s="50">
        <v>1965</v>
      </c>
      <c r="D117" s="50"/>
      <c r="E117" s="50" t="s">
        <v>190</v>
      </c>
      <c r="F117" s="53" t="s">
        <v>199</v>
      </c>
      <c r="G117" s="17">
        <v>32</v>
      </c>
      <c r="H117" s="18">
        <f t="shared" si="8"/>
        <v>3200</v>
      </c>
      <c r="I117" s="83">
        <v>3200</v>
      </c>
      <c r="J117" s="84">
        <v>10100</v>
      </c>
      <c r="K117" s="84">
        <f t="shared" si="6"/>
        <v>19392000</v>
      </c>
      <c r="L117" s="83"/>
      <c r="M117" s="84">
        <f t="shared" si="9"/>
        <v>0</v>
      </c>
      <c r="N117" s="84">
        <f t="shared" si="10"/>
        <v>3200</v>
      </c>
      <c r="O117" s="14">
        <f t="shared" si="11"/>
        <v>19392000</v>
      </c>
      <c r="P117" s="38" t="s">
        <v>249</v>
      </c>
      <c r="Q117" s="38"/>
      <c r="R117" s="38"/>
      <c r="S117" s="38"/>
      <c r="T117" s="38"/>
      <c r="U117" s="38"/>
    </row>
    <row r="118" spans="1:21" s="19" customFormat="1" ht="20.25" customHeight="1">
      <c r="A118" s="86">
        <f t="shared" si="7"/>
        <v>83</v>
      </c>
      <c r="B118" s="88" t="s">
        <v>212</v>
      </c>
      <c r="C118" s="50">
        <v>1985</v>
      </c>
      <c r="D118" s="50"/>
      <c r="E118" s="50" t="s">
        <v>190</v>
      </c>
      <c r="F118" s="53" t="s">
        <v>112</v>
      </c>
      <c r="G118" s="17">
        <v>7</v>
      </c>
      <c r="H118" s="18">
        <f t="shared" si="8"/>
        <v>700</v>
      </c>
      <c r="I118" s="83">
        <v>700</v>
      </c>
      <c r="J118" s="84">
        <v>10100</v>
      </c>
      <c r="K118" s="84">
        <f t="shared" si="6"/>
        <v>4242000</v>
      </c>
      <c r="L118" s="83"/>
      <c r="M118" s="84">
        <f t="shared" si="9"/>
        <v>0</v>
      </c>
      <c r="N118" s="84">
        <f t="shared" si="10"/>
        <v>700</v>
      </c>
      <c r="O118" s="14">
        <f t="shared" si="11"/>
        <v>4242000</v>
      </c>
      <c r="P118" s="38"/>
      <c r="Q118" s="38"/>
      <c r="R118" s="38"/>
      <c r="S118" s="38"/>
      <c r="T118" s="38"/>
      <c r="U118" s="38"/>
    </row>
    <row r="119" spans="1:21" s="19" customFormat="1" ht="20.25" customHeight="1">
      <c r="A119" s="86">
        <f t="shared" si="7"/>
        <v>84</v>
      </c>
      <c r="B119" s="87" t="s">
        <v>215</v>
      </c>
      <c r="C119" s="50">
        <v>1960</v>
      </c>
      <c r="D119" s="50"/>
      <c r="E119" s="50" t="s">
        <v>190</v>
      </c>
      <c r="F119" s="53" t="s">
        <v>101</v>
      </c>
      <c r="G119" s="17">
        <v>33</v>
      </c>
      <c r="H119" s="18">
        <f t="shared" si="8"/>
        <v>3300</v>
      </c>
      <c r="I119" s="83">
        <v>3300</v>
      </c>
      <c r="J119" s="84">
        <v>10100</v>
      </c>
      <c r="K119" s="84">
        <f t="shared" si="6"/>
        <v>19998000</v>
      </c>
      <c r="L119" s="83"/>
      <c r="M119" s="84">
        <f t="shared" si="9"/>
        <v>0</v>
      </c>
      <c r="N119" s="84">
        <f t="shared" si="10"/>
        <v>3300</v>
      </c>
      <c r="O119" s="14">
        <f t="shared" si="11"/>
        <v>19998000</v>
      </c>
      <c r="P119" s="38" t="s">
        <v>259</v>
      </c>
      <c r="Q119" s="38"/>
      <c r="R119" s="38"/>
      <c r="S119" s="38"/>
      <c r="T119" s="38"/>
      <c r="U119" s="38"/>
    </row>
    <row r="120" spans="1:21" s="19" customFormat="1" ht="20.25" customHeight="1">
      <c r="A120" s="86">
        <f t="shared" si="7"/>
        <v>85</v>
      </c>
      <c r="B120" s="88" t="s">
        <v>216</v>
      </c>
      <c r="C120" s="50">
        <v>1975</v>
      </c>
      <c r="D120" s="50"/>
      <c r="E120" s="50" t="s">
        <v>190</v>
      </c>
      <c r="F120" s="53" t="s">
        <v>214</v>
      </c>
      <c r="G120" s="56">
        <v>3</v>
      </c>
      <c r="H120" s="18">
        <f t="shared" si="8"/>
        <v>300</v>
      </c>
      <c r="I120" s="83">
        <v>300</v>
      </c>
      <c r="J120" s="84">
        <v>10100</v>
      </c>
      <c r="K120" s="84">
        <f t="shared" si="6"/>
        <v>1818000</v>
      </c>
      <c r="L120" s="83"/>
      <c r="M120" s="84">
        <f t="shared" si="9"/>
        <v>0</v>
      </c>
      <c r="N120" s="84">
        <f t="shared" si="10"/>
        <v>300</v>
      </c>
      <c r="O120" s="14">
        <f t="shared" si="11"/>
        <v>1818000</v>
      </c>
      <c r="P120" s="38" t="s">
        <v>259</v>
      </c>
      <c r="Q120" s="38"/>
      <c r="R120" s="38"/>
      <c r="S120" s="38"/>
      <c r="T120" s="38"/>
      <c r="U120" s="38"/>
    </row>
    <row r="121" spans="1:21" s="19" customFormat="1" ht="20.25" customHeight="1">
      <c r="A121" s="86">
        <f t="shared" si="7"/>
        <v>86</v>
      </c>
      <c r="B121" s="87" t="s">
        <v>217</v>
      </c>
      <c r="C121" s="50">
        <v>1992</v>
      </c>
      <c r="D121" s="50"/>
      <c r="E121" s="50" t="s">
        <v>190</v>
      </c>
      <c r="F121" s="53" t="s">
        <v>60</v>
      </c>
      <c r="G121" s="56">
        <v>1</v>
      </c>
      <c r="H121" s="18">
        <f t="shared" si="8"/>
        <v>100</v>
      </c>
      <c r="I121" s="83">
        <v>100</v>
      </c>
      <c r="J121" s="84">
        <v>10100</v>
      </c>
      <c r="K121" s="84">
        <f t="shared" si="6"/>
        <v>606000</v>
      </c>
      <c r="L121" s="83"/>
      <c r="M121" s="84">
        <f t="shared" si="9"/>
        <v>0</v>
      </c>
      <c r="N121" s="84">
        <f t="shared" si="10"/>
        <v>100</v>
      </c>
      <c r="O121" s="14">
        <f t="shared" si="11"/>
        <v>606000</v>
      </c>
      <c r="P121" s="38" t="s">
        <v>253</v>
      </c>
      <c r="Q121" s="38"/>
      <c r="R121" s="38"/>
      <c r="S121" s="38"/>
      <c r="T121" s="38"/>
      <c r="U121" s="38"/>
    </row>
    <row r="122" spans="1:21" s="82" customFormat="1" ht="20.25" customHeight="1">
      <c r="A122" s="71"/>
      <c r="B122" s="72"/>
      <c r="C122" s="73"/>
      <c r="D122" s="77"/>
      <c r="E122" s="73"/>
      <c r="F122" s="73"/>
      <c r="G122" s="78">
        <f aca="true" t="shared" si="12" ref="G122:O122">SUM(G36:G121)</f>
        <v>1061</v>
      </c>
      <c r="H122" s="79">
        <f t="shared" si="12"/>
        <v>106100</v>
      </c>
      <c r="I122" s="85">
        <f t="shared" si="12"/>
        <v>107500</v>
      </c>
      <c r="J122" s="85">
        <f t="shared" si="12"/>
        <v>868600</v>
      </c>
      <c r="K122" s="85">
        <f t="shared" si="12"/>
        <v>651468000</v>
      </c>
      <c r="L122" s="85">
        <f t="shared" si="12"/>
        <v>10800</v>
      </c>
      <c r="M122" s="85">
        <f t="shared" si="12"/>
        <v>109080000</v>
      </c>
      <c r="N122" s="85">
        <f t="shared" si="12"/>
        <v>118300</v>
      </c>
      <c r="O122" s="85">
        <f t="shared" si="12"/>
        <v>760548000</v>
      </c>
      <c r="P122" s="81"/>
      <c r="Q122" s="81"/>
      <c r="R122" s="81"/>
      <c r="S122" s="81"/>
      <c r="T122" s="81"/>
      <c r="U122" s="81"/>
    </row>
    <row r="123" spans="1:9" s="26" customFormat="1" ht="13.5" customHeight="1">
      <c r="A123" s="24"/>
      <c r="B123" s="24"/>
      <c r="C123" s="25"/>
      <c r="D123" s="25"/>
      <c r="E123" s="25"/>
      <c r="G123" s="37"/>
      <c r="H123" s="37"/>
      <c r="I123" s="27"/>
    </row>
    <row r="124" spans="1:17" s="26" customFormat="1" ht="102" customHeight="1" hidden="1">
      <c r="A124" s="378" t="s">
        <v>248</v>
      </c>
      <c r="B124" s="378"/>
      <c r="C124" s="378"/>
      <c r="D124" s="378"/>
      <c r="E124" s="378"/>
      <c r="F124" s="378"/>
      <c r="G124" s="378"/>
      <c r="H124" s="378"/>
      <c r="I124" s="378"/>
      <c r="J124" s="378"/>
      <c r="K124" s="378"/>
      <c r="L124" s="378"/>
      <c r="M124" s="378"/>
      <c r="N124" s="378"/>
      <c r="O124" s="378"/>
      <c r="P124" s="378"/>
      <c r="Q124" s="65"/>
    </row>
    <row r="125" spans="1:17" s="26" customFormat="1" ht="54" customHeight="1" hidden="1">
      <c r="A125" s="362" t="s">
        <v>245</v>
      </c>
      <c r="B125" s="362"/>
      <c r="C125" s="362"/>
      <c r="D125" s="362"/>
      <c r="E125" s="362"/>
      <c r="F125" s="362"/>
      <c r="G125" s="362"/>
      <c r="H125" s="362"/>
      <c r="I125" s="362"/>
      <c r="J125" s="362"/>
      <c r="K125" s="362"/>
      <c r="L125" s="362"/>
      <c r="M125" s="362"/>
      <c r="N125" s="362"/>
      <c r="O125" s="362"/>
      <c r="P125" s="362"/>
      <c r="Q125" s="60"/>
    </row>
    <row r="126" spans="1:17" s="26" customFormat="1" ht="34.5" customHeight="1" hidden="1">
      <c r="A126" s="361" t="s">
        <v>244</v>
      </c>
      <c r="B126" s="361"/>
      <c r="C126" s="361"/>
      <c r="D126" s="361"/>
      <c r="E126" s="361"/>
      <c r="F126" s="361"/>
      <c r="G126" s="361"/>
      <c r="H126" s="361"/>
      <c r="I126" s="361"/>
      <c r="J126" s="361"/>
      <c r="K126" s="361"/>
      <c r="L126" s="361"/>
      <c r="M126" s="361"/>
      <c r="N126" s="361"/>
      <c r="O126" s="361"/>
      <c r="P126" s="361"/>
      <c r="Q126" s="59"/>
    </row>
    <row r="127" spans="1:17" s="26" customFormat="1" ht="36.75" customHeight="1" hidden="1">
      <c r="A127" s="361" t="s">
        <v>243</v>
      </c>
      <c r="B127" s="361"/>
      <c r="C127" s="361"/>
      <c r="D127" s="361"/>
      <c r="E127" s="361"/>
      <c r="F127" s="361"/>
      <c r="G127" s="361"/>
      <c r="H127" s="361"/>
      <c r="I127" s="361"/>
      <c r="J127" s="361"/>
      <c r="K127" s="361"/>
      <c r="L127" s="361"/>
      <c r="M127" s="361"/>
      <c r="N127" s="361"/>
      <c r="O127" s="361"/>
      <c r="P127" s="361"/>
      <c r="Q127" s="59"/>
    </row>
    <row r="128" spans="1:17" s="8" customFormat="1" ht="9" customHeight="1" hidden="1">
      <c r="A128" s="28"/>
      <c r="B128" s="363"/>
      <c r="C128" s="363"/>
      <c r="D128" s="363"/>
      <c r="E128" s="364"/>
      <c r="F128" s="364"/>
      <c r="K128" s="360"/>
      <c r="L128" s="360"/>
      <c r="M128" s="360"/>
      <c r="N128" s="360"/>
      <c r="O128" s="360"/>
      <c r="P128" s="360"/>
      <c r="Q128" s="43"/>
    </row>
    <row r="129" spans="1:17" s="8" customFormat="1" ht="21.75" customHeight="1" hidden="1">
      <c r="A129" s="28"/>
      <c r="B129" s="379" t="s">
        <v>240</v>
      </c>
      <c r="C129" s="379"/>
      <c r="D129" s="379"/>
      <c r="E129" s="29"/>
      <c r="K129" s="360" t="s">
        <v>218</v>
      </c>
      <c r="L129" s="360"/>
      <c r="M129" s="360"/>
      <c r="N129" s="360"/>
      <c r="O129" s="360"/>
      <c r="P129" s="360"/>
      <c r="Q129" s="43"/>
    </row>
    <row r="130" spans="1:17" s="8" customFormat="1" ht="21.75" customHeight="1" hidden="1">
      <c r="A130" s="28"/>
      <c r="B130" s="48" t="s">
        <v>247</v>
      </c>
      <c r="C130" s="47"/>
      <c r="D130" s="47"/>
      <c r="E130" s="29"/>
      <c r="K130" s="43"/>
      <c r="L130" s="43"/>
      <c r="M130" s="43"/>
      <c r="N130" s="43"/>
      <c r="O130" s="43"/>
      <c r="P130" s="43"/>
      <c r="Q130" s="43"/>
    </row>
    <row r="131" spans="2:5" ht="17.25" customHeight="1" hidden="1">
      <c r="B131" s="48" t="s">
        <v>241</v>
      </c>
      <c r="C131" s="29"/>
      <c r="D131" s="29"/>
      <c r="E131" s="29"/>
    </row>
    <row r="132" ht="17.25" customHeight="1" hidden="1">
      <c r="B132" s="48" t="s">
        <v>246</v>
      </c>
    </row>
    <row r="133" ht="17.25" customHeight="1" hidden="1">
      <c r="B133" s="48" t="s">
        <v>242</v>
      </c>
    </row>
    <row r="134" spans="1:15" s="8" customFormat="1" ht="20.25" customHeight="1">
      <c r="A134" s="28"/>
      <c r="B134" s="8" t="s">
        <v>273</v>
      </c>
      <c r="C134" s="9"/>
      <c r="D134" s="9"/>
      <c r="E134" s="9"/>
      <c r="F134" s="9"/>
      <c r="G134" s="68"/>
      <c r="H134" s="35"/>
      <c r="I134" s="35"/>
      <c r="M134" s="391" t="s">
        <v>218</v>
      </c>
      <c r="N134" s="391"/>
      <c r="O134" s="391"/>
    </row>
    <row r="136" spans="1:9" s="8" customFormat="1" ht="20.25" customHeight="1">
      <c r="A136" s="28"/>
      <c r="B136" s="33"/>
      <c r="C136" s="9"/>
      <c r="D136" s="9"/>
      <c r="E136" s="9"/>
      <c r="F136" s="34"/>
      <c r="G136" s="34"/>
      <c r="H136" s="34"/>
      <c r="I136" s="35"/>
    </row>
    <row r="137" ht="20.25" customHeight="1">
      <c r="B137" s="36"/>
    </row>
  </sheetData>
  <sheetProtection/>
  <mergeCells count="54">
    <mergeCell ref="H33:H34"/>
    <mergeCell ref="I33:K33"/>
    <mergeCell ref="A124:P124"/>
    <mergeCell ref="A125:P125"/>
    <mergeCell ref="M134:O134"/>
    <mergeCell ref="B128:D128"/>
    <mergeCell ref="E128:F128"/>
    <mergeCell ref="K128:P128"/>
    <mergeCell ref="B129:D129"/>
    <mergeCell ref="K129:P129"/>
    <mergeCell ref="A126:P126"/>
    <mergeCell ref="A127:P127"/>
    <mergeCell ref="T33:T34"/>
    <mergeCell ref="U33:U34"/>
    <mergeCell ref="L33:M33"/>
    <mergeCell ref="N33:O33"/>
    <mergeCell ref="P33:P34"/>
    <mergeCell ref="Q33:Q34"/>
    <mergeCell ref="R33:R34"/>
    <mergeCell ref="S33:S34"/>
    <mergeCell ref="A28:P28"/>
    <mergeCell ref="A29:P29"/>
    <mergeCell ref="A30:P30"/>
    <mergeCell ref="A31:P31"/>
    <mergeCell ref="A33:A34"/>
    <mergeCell ref="B33:B34"/>
    <mergeCell ref="C33:D33"/>
    <mergeCell ref="E33:E34"/>
    <mergeCell ref="F33:F34"/>
    <mergeCell ref="G33:G34"/>
    <mergeCell ref="A26:P26"/>
    <mergeCell ref="A27:P27"/>
    <mergeCell ref="A24:O24"/>
    <mergeCell ref="A8:O8"/>
    <mergeCell ref="A9:O9"/>
    <mergeCell ref="A11:O11"/>
    <mergeCell ref="A12:O12"/>
    <mergeCell ref="A13:O13"/>
    <mergeCell ref="A14:O14"/>
    <mergeCell ref="A15:O15"/>
    <mergeCell ref="A6:U6"/>
    <mergeCell ref="A7:U7"/>
    <mergeCell ref="A1:J1"/>
    <mergeCell ref="A4:I4"/>
    <mergeCell ref="K1:O1"/>
    <mergeCell ref="L4:O4"/>
    <mergeCell ref="A16:O16"/>
    <mergeCell ref="A17:O17"/>
    <mergeCell ref="A22:O22"/>
    <mergeCell ref="A23:O23"/>
    <mergeCell ref="A18:O18"/>
    <mergeCell ref="A19:O19"/>
    <mergeCell ref="A20:O20"/>
    <mergeCell ref="A21:O21"/>
  </mergeCells>
  <printOptions/>
  <pageMargins left="0.3937007874015748" right="0.3937007874015748" top="0.5118110236220472" bottom="0.4724409448818898" header="0.5118110236220472" footer="0.5118110236220472"/>
  <pageSetup horizontalDpi="180" verticalDpi="18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I138"/>
  <sheetViews>
    <sheetView zoomScalePageLayoutView="0" workbookViewId="0" topLeftCell="D15">
      <selection activeCell="A5" sqref="A5:D5"/>
    </sheetView>
  </sheetViews>
  <sheetFormatPr defaultColWidth="9.140625" defaultRowHeight="20.25" customHeight="1"/>
  <cols>
    <col min="1" max="1" width="4.8515625" style="30" customWidth="1"/>
    <col min="2" max="2" width="7.140625" style="171" customWidth="1"/>
    <col min="3" max="3" width="22.421875" style="31" customWidth="1"/>
    <col min="4" max="4" width="45.7109375" style="31" customWidth="1"/>
    <col min="5" max="5" width="12.8515625" style="31" customWidth="1"/>
    <col min="6" max="6" width="10.28125" style="31" customWidth="1"/>
    <col min="7" max="7" width="13.00390625" style="31" customWidth="1"/>
    <col min="8" max="8" width="11.8515625" style="31" customWidth="1"/>
    <col min="9" max="9" width="16.421875" style="195" customWidth="1"/>
    <col min="10" max="16384" width="9.140625" style="31" customWidth="1"/>
  </cols>
  <sheetData>
    <row r="1" spans="1:9" s="1" customFormat="1" ht="18.75" customHeight="1">
      <c r="A1" s="91" t="s">
        <v>310</v>
      </c>
      <c r="B1" s="163"/>
      <c r="C1" s="91"/>
      <c r="D1" s="91"/>
      <c r="E1" s="380" t="s">
        <v>1</v>
      </c>
      <c r="F1" s="380"/>
      <c r="G1" s="380"/>
      <c r="H1" s="380"/>
      <c r="I1" s="380"/>
    </row>
    <row r="2" spans="1:9" s="1" customFormat="1" ht="20.25" customHeight="1">
      <c r="A2" s="90" t="s">
        <v>223</v>
      </c>
      <c r="B2" s="164"/>
      <c r="C2" s="90"/>
      <c r="D2" s="90"/>
      <c r="E2" s="381" t="s">
        <v>2</v>
      </c>
      <c r="F2" s="381"/>
      <c r="G2" s="381"/>
      <c r="H2" s="381"/>
      <c r="I2" s="381"/>
    </row>
    <row r="3" spans="1:9" s="1" customFormat="1" ht="13.5" customHeight="1">
      <c r="A3" s="110" t="s">
        <v>312</v>
      </c>
      <c r="B3" s="396" t="s">
        <v>586</v>
      </c>
      <c r="C3" s="396"/>
      <c r="D3" s="110"/>
      <c r="E3" s="110"/>
      <c r="F3" s="110"/>
      <c r="G3" s="108"/>
      <c r="H3" s="110"/>
      <c r="I3" s="180"/>
    </row>
    <row r="4" spans="1:9" s="1" customFormat="1" ht="10.5" customHeight="1">
      <c r="A4" s="108"/>
      <c r="B4" s="165"/>
      <c r="D4" s="108"/>
      <c r="E4" s="108"/>
      <c r="F4" s="108"/>
      <c r="G4" s="108"/>
      <c r="H4" s="108"/>
      <c r="I4" s="181"/>
    </row>
    <row r="5" spans="1:9" s="1" customFormat="1" ht="15" customHeight="1">
      <c r="A5" s="400" t="s">
        <v>311</v>
      </c>
      <c r="B5" s="400"/>
      <c r="C5" s="400"/>
      <c r="D5" s="400"/>
      <c r="E5" s="368" t="s">
        <v>314</v>
      </c>
      <c r="F5" s="368"/>
      <c r="G5" s="368"/>
      <c r="H5" s="368"/>
      <c r="I5" s="368"/>
    </row>
    <row r="6" spans="1:9" s="1" customFormat="1" ht="14.25" customHeight="1">
      <c r="A6" s="45"/>
      <c r="B6" s="166"/>
      <c r="C6" s="45"/>
      <c r="D6" s="45"/>
      <c r="E6" s="45"/>
      <c r="F6" s="45"/>
      <c r="G6" s="45"/>
      <c r="H6" s="45"/>
      <c r="I6" s="182"/>
    </row>
    <row r="7" spans="1:9" s="7" customFormat="1" ht="15" customHeight="1">
      <c r="A7" s="382" t="s">
        <v>302</v>
      </c>
      <c r="B7" s="382"/>
      <c r="C7" s="382"/>
      <c r="D7" s="382"/>
      <c r="E7" s="382"/>
      <c r="F7" s="382"/>
      <c r="G7" s="382"/>
      <c r="H7" s="382"/>
      <c r="I7" s="382"/>
    </row>
    <row r="8" spans="1:9" s="7" customFormat="1" ht="14.25" customHeight="1">
      <c r="A8" s="382" t="s">
        <v>307</v>
      </c>
      <c r="B8" s="382"/>
      <c r="C8" s="382"/>
      <c r="D8" s="382"/>
      <c r="E8" s="382"/>
      <c r="F8" s="382"/>
      <c r="G8" s="382"/>
      <c r="H8" s="382"/>
      <c r="I8" s="382"/>
    </row>
    <row r="9" spans="1:9" s="7" customFormat="1" ht="14.25" customHeight="1">
      <c r="A9" s="382" t="s">
        <v>580</v>
      </c>
      <c r="B9" s="382"/>
      <c r="C9" s="382"/>
      <c r="D9" s="382"/>
      <c r="E9" s="382"/>
      <c r="F9" s="382"/>
      <c r="G9" s="382"/>
      <c r="H9" s="382"/>
      <c r="I9" s="382"/>
    </row>
    <row r="10" spans="1:9" s="7" customFormat="1" ht="13.5" customHeight="1">
      <c r="A10" s="42"/>
      <c r="B10" s="167"/>
      <c r="C10" s="42"/>
      <c r="D10" s="42"/>
      <c r="E10" s="42"/>
      <c r="F10" s="42"/>
      <c r="G10" s="42"/>
      <c r="H10" s="42"/>
      <c r="I10" s="183"/>
    </row>
    <row r="11" spans="1:9" s="19" customFormat="1" ht="20.25" customHeight="1">
      <c r="A11" s="362" t="s">
        <v>584</v>
      </c>
      <c r="B11" s="362"/>
      <c r="C11" s="362"/>
      <c r="D11" s="362"/>
      <c r="G11" s="8"/>
      <c r="I11" s="184"/>
    </row>
    <row r="12" spans="1:9" s="7" customFormat="1" ht="17.25" customHeight="1">
      <c r="A12" s="398" t="s">
        <v>319</v>
      </c>
      <c r="B12" s="398"/>
      <c r="C12" s="398"/>
      <c r="D12" s="398"/>
      <c r="E12" s="398"/>
      <c r="F12" s="398"/>
      <c r="G12" s="398"/>
      <c r="H12" s="398"/>
      <c r="I12" s="398"/>
    </row>
    <row r="13" spans="1:9" s="19" customFormat="1" ht="13.5" customHeight="1">
      <c r="A13" s="162"/>
      <c r="B13" s="168"/>
      <c r="C13" s="162"/>
      <c r="D13" s="162"/>
      <c r="G13" s="8"/>
      <c r="I13" s="184"/>
    </row>
    <row r="14" spans="1:9" s="15" customFormat="1" ht="48.75" customHeight="1">
      <c r="A14" s="92" t="s">
        <v>3</v>
      </c>
      <c r="B14" s="169" t="s">
        <v>588</v>
      </c>
      <c r="C14" s="14" t="s">
        <v>583</v>
      </c>
      <c r="D14" s="14" t="s">
        <v>577</v>
      </c>
      <c r="E14" s="14" t="s">
        <v>576</v>
      </c>
      <c r="F14" s="14" t="s">
        <v>257</v>
      </c>
      <c r="G14" s="14" t="s">
        <v>305</v>
      </c>
      <c r="H14" s="14" t="s">
        <v>306</v>
      </c>
      <c r="I14" s="185" t="s">
        <v>320</v>
      </c>
    </row>
    <row r="15" spans="1:9" s="13" customFormat="1" ht="16.5" customHeight="1">
      <c r="A15" s="114">
        <v>1</v>
      </c>
      <c r="B15" s="175">
        <v>1</v>
      </c>
      <c r="C15" s="115" t="s">
        <v>573</v>
      </c>
      <c r="D15" s="115" t="s">
        <v>574</v>
      </c>
      <c r="E15" s="133"/>
      <c r="F15" s="134" t="s">
        <v>309</v>
      </c>
      <c r="G15" s="147" t="s">
        <v>575</v>
      </c>
      <c r="H15" s="135">
        <v>4467300</v>
      </c>
      <c r="I15" s="135">
        <f>H15*10000</f>
        <v>44673000000</v>
      </c>
    </row>
    <row r="16" spans="1:9" s="13" customFormat="1" ht="33.75" customHeight="1">
      <c r="A16" s="114">
        <v>2</v>
      </c>
      <c r="B16" s="175">
        <v>2</v>
      </c>
      <c r="C16" s="115" t="s">
        <v>17</v>
      </c>
      <c r="D16" s="115" t="s">
        <v>578</v>
      </c>
      <c r="E16" s="133"/>
      <c r="F16" s="134" t="s">
        <v>309</v>
      </c>
      <c r="G16" s="148" t="s">
        <v>479</v>
      </c>
      <c r="H16" s="135">
        <v>3350500</v>
      </c>
      <c r="I16" s="135">
        <f>H16*10000</f>
        <v>33505000000</v>
      </c>
    </row>
    <row r="17" spans="1:9" s="13" customFormat="1" ht="16.5" customHeight="1">
      <c r="A17" s="114">
        <v>3</v>
      </c>
      <c r="B17" s="175">
        <v>3</v>
      </c>
      <c r="C17" s="115" t="s">
        <v>26</v>
      </c>
      <c r="D17" s="115" t="s">
        <v>579</v>
      </c>
      <c r="E17" s="133"/>
      <c r="F17" s="134" t="s">
        <v>309</v>
      </c>
      <c r="G17" s="157" t="s">
        <v>487</v>
      </c>
      <c r="H17" s="135">
        <v>3199800</v>
      </c>
      <c r="I17" s="135">
        <f>H17*10000</f>
        <v>31998000000</v>
      </c>
    </row>
    <row r="18" spans="1:9" s="19" customFormat="1" ht="20.25" customHeight="1">
      <c r="A18" s="392" t="s">
        <v>587</v>
      </c>
      <c r="B18" s="393"/>
      <c r="C18" s="393"/>
      <c r="D18" s="394"/>
      <c r="E18" s="38"/>
      <c r="F18" s="38"/>
      <c r="G18" s="153"/>
      <c r="H18" s="38">
        <f>SUM(H15:H17)</f>
        <v>11017600</v>
      </c>
      <c r="I18" s="186">
        <f>SUM(I15:I17)</f>
        <v>110176000000</v>
      </c>
    </row>
    <row r="19" spans="1:9" s="7" customFormat="1" ht="8.25" customHeight="1">
      <c r="A19" s="42"/>
      <c r="B19" s="167"/>
      <c r="C19" s="42"/>
      <c r="D19" s="42"/>
      <c r="E19" s="42"/>
      <c r="F19" s="42"/>
      <c r="G19" s="42"/>
      <c r="H19" s="42"/>
      <c r="I19" s="183"/>
    </row>
    <row r="20" spans="1:9" s="119" customFormat="1" ht="20.25" customHeight="1">
      <c r="A20" s="399" t="s">
        <v>308</v>
      </c>
      <c r="B20" s="399"/>
      <c r="C20" s="399"/>
      <c r="D20" s="399"/>
      <c r="E20" s="120"/>
      <c r="F20" s="120"/>
      <c r="G20" s="151"/>
      <c r="H20" s="121"/>
      <c r="I20" s="121"/>
    </row>
    <row r="21" spans="1:9" s="119" customFormat="1" ht="11.25" customHeight="1">
      <c r="A21" s="116"/>
      <c r="B21" s="170"/>
      <c r="C21" s="116"/>
      <c r="D21" s="116"/>
      <c r="E21" s="117"/>
      <c r="F21" s="117"/>
      <c r="G21" s="152"/>
      <c r="H21" s="118"/>
      <c r="I21" s="118"/>
    </row>
    <row r="22" spans="1:9" s="15" customFormat="1" ht="105.75" customHeight="1">
      <c r="A22" s="92" t="s">
        <v>3</v>
      </c>
      <c r="B22" s="169" t="s">
        <v>588</v>
      </c>
      <c r="C22" s="14" t="s">
        <v>583</v>
      </c>
      <c r="D22" s="14" t="s">
        <v>303</v>
      </c>
      <c r="E22" s="14" t="s">
        <v>582</v>
      </c>
      <c r="F22" s="14" t="s">
        <v>257</v>
      </c>
      <c r="G22" s="14" t="s">
        <v>305</v>
      </c>
      <c r="H22" s="14" t="s">
        <v>306</v>
      </c>
      <c r="I22" s="185" t="s">
        <v>320</v>
      </c>
    </row>
    <row r="23" spans="1:9" s="13" customFormat="1" ht="33" customHeight="1">
      <c r="A23" s="114">
        <v>1</v>
      </c>
      <c r="B23" s="176">
        <v>4</v>
      </c>
      <c r="C23" s="115" t="s">
        <v>297</v>
      </c>
      <c r="D23" s="115" t="s">
        <v>565</v>
      </c>
      <c r="E23" s="133">
        <v>1900578483</v>
      </c>
      <c r="F23" s="134" t="s">
        <v>309</v>
      </c>
      <c r="G23" s="147" t="s">
        <v>478</v>
      </c>
      <c r="H23" s="135">
        <v>2000</v>
      </c>
      <c r="I23" s="135">
        <f>H23*10000</f>
        <v>20000000</v>
      </c>
    </row>
    <row r="24" spans="1:9" s="19" customFormat="1" ht="20.25" customHeight="1">
      <c r="A24" s="392" t="s">
        <v>587</v>
      </c>
      <c r="B24" s="393"/>
      <c r="C24" s="393"/>
      <c r="D24" s="394"/>
      <c r="E24" s="38"/>
      <c r="F24" s="38"/>
      <c r="G24" s="153"/>
      <c r="H24" s="38">
        <f>SUM(H23:H23)</f>
        <v>2000</v>
      </c>
      <c r="I24" s="186">
        <f>SUM(I23:I23)</f>
        <v>20000000</v>
      </c>
    </row>
    <row r="25" spans="1:9" s="7" customFormat="1" ht="13.5" customHeight="1">
      <c r="A25" s="42"/>
      <c r="B25" s="167"/>
      <c r="C25" s="42"/>
      <c r="D25" s="42"/>
      <c r="E25" s="42"/>
      <c r="F25" s="42"/>
      <c r="G25" s="42"/>
      <c r="H25" s="42"/>
      <c r="I25" s="183"/>
    </row>
    <row r="26" spans="1:9" s="7" customFormat="1" ht="15" customHeight="1">
      <c r="A26" s="397" t="s">
        <v>585</v>
      </c>
      <c r="B26" s="397"/>
      <c r="C26" s="397"/>
      <c r="D26" s="397"/>
      <c r="E26" s="397"/>
      <c r="F26" s="111"/>
      <c r="G26" s="42"/>
      <c r="H26" s="111"/>
      <c r="I26" s="187"/>
    </row>
    <row r="27" spans="1:9" s="7" customFormat="1" ht="12.75" customHeight="1">
      <c r="A27" s="42"/>
      <c r="B27" s="167"/>
      <c r="C27" s="42"/>
      <c r="D27" s="42"/>
      <c r="E27" s="42"/>
      <c r="F27" s="42"/>
      <c r="G27" s="42"/>
      <c r="H27" s="42"/>
      <c r="I27" s="183"/>
    </row>
    <row r="28" spans="1:9" s="7" customFormat="1" ht="61.5" customHeight="1" hidden="1">
      <c r="A28" s="371" t="s">
        <v>225</v>
      </c>
      <c r="B28" s="371"/>
      <c r="C28" s="371"/>
      <c r="D28" s="371"/>
      <c r="E28" s="371"/>
      <c r="F28" s="371"/>
      <c r="G28" s="371"/>
      <c r="H28" s="371"/>
      <c r="I28" s="371"/>
    </row>
    <row r="29" spans="1:9" s="7" customFormat="1" ht="63" customHeight="1" hidden="1">
      <c r="A29" s="369" t="s">
        <v>226</v>
      </c>
      <c r="B29" s="369"/>
      <c r="C29" s="369"/>
      <c r="D29" s="369"/>
      <c r="E29" s="369"/>
      <c r="F29" s="369"/>
      <c r="G29" s="369"/>
      <c r="H29" s="369"/>
      <c r="I29" s="369"/>
    </row>
    <row r="30" spans="1:9" s="7" customFormat="1" ht="51" customHeight="1" hidden="1">
      <c r="A30" s="370" t="s">
        <v>227</v>
      </c>
      <c r="B30" s="370"/>
      <c r="C30" s="370"/>
      <c r="D30" s="370"/>
      <c r="E30" s="370"/>
      <c r="F30" s="370"/>
      <c r="G30" s="370"/>
      <c r="H30" s="370"/>
      <c r="I30" s="370"/>
    </row>
    <row r="31" spans="1:9" s="7" customFormat="1" ht="63" customHeight="1" hidden="1">
      <c r="A31" s="370" t="s">
        <v>229</v>
      </c>
      <c r="B31" s="370"/>
      <c r="C31" s="370"/>
      <c r="D31" s="370"/>
      <c r="E31" s="370"/>
      <c r="F31" s="370"/>
      <c r="G31" s="370"/>
      <c r="H31" s="370"/>
      <c r="I31" s="370"/>
    </row>
    <row r="32" spans="1:9" s="7" customFormat="1" ht="53.25" customHeight="1" hidden="1">
      <c r="A32" s="371" t="s">
        <v>228</v>
      </c>
      <c r="B32" s="371"/>
      <c r="C32" s="371"/>
      <c r="D32" s="371"/>
      <c r="E32" s="371"/>
      <c r="F32" s="371"/>
      <c r="G32" s="371"/>
      <c r="H32" s="371"/>
      <c r="I32" s="371"/>
    </row>
    <row r="33" spans="1:9" s="7" customFormat="1" ht="57.75" customHeight="1" hidden="1">
      <c r="A33" s="365" t="s">
        <v>239</v>
      </c>
      <c r="B33" s="365"/>
      <c r="C33" s="365"/>
      <c r="D33" s="365"/>
      <c r="E33" s="365"/>
      <c r="F33" s="365"/>
      <c r="G33" s="365"/>
      <c r="H33" s="365"/>
      <c r="I33" s="365"/>
    </row>
    <row r="34" spans="1:9" s="8" customFormat="1" ht="12" customHeight="1" hidden="1">
      <c r="A34" s="44"/>
      <c r="B34" s="172"/>
      <c r="I34" s="188"/>
    </row>
    <row r="35" spans="1:9" s="15" customFormat="1" ht="45" customHeight="1">
      <c r="A35" s="92" t="s">
        <v>3</v>
      </c>
      <c r="B35" s="169" t="s">
        <v>588</v>
      </c>
      <c r="C35" s="14" t="s">
        <v>583</v>
      </c>
      <c r="D35" s="14" t="s">
        <v>303</v>
      </c>
      <c r="E35" s="14" t="s">
        <v>581</v>
      </c>
      <c r="F35" s="14" t="s">
        <v>257</v>
      </c>
      <c r="G35" s="14" t="s">
        <v>305</v>
      </c>
      <c r="H35" s="14" t="s">
        <v>306</v>
      </c>
      <c r="I35" s="185" t="s">
        <v>320</v>
      </c>
    </row>
    <row r="36" spans="1:9" s="19" customFormat="1" ht="20.25" customHeight="1">
      <c r="A36" s="16">
        <v>1</v>
      </c>
      <c r="B36" s="177">
        <v>5</v>
      </c>
      <c r="C36" s="49" t="s">
        <v>17</v>
      </c>
      <c r="D36" s="22" t="s">
        <v>321</v>
      </c>
      <c r="E36" s="138">
        <v>385393202</v>
      </c>
      <c r="F36" s="49" t="s">
        <v>309</v>
      </c>
      <c r="G36" s="148" t="s">
        <v>479</v>
      </c>
      <c r="H36" s="112">
        <v>4200</v>
      </c>
      <c r="I36" s="112">
        <f>H36*10000</f>
        <v>42000000</v>
      </c>
    </row>
    <row r="37" spans="1:9" s="19" customFormat="1" ht="20.25" customHeight="1">
      <c r="A37" s="16">
        <f aca="true" t="shared" si="0" ref="A37:A100">A36+1</f>
        <v>2</v>
      </c>
      <c r="B37" s="177">
        <v>6</v>
      </c>
      <c r="C37" s="49" t="s">
        <v>20</v>
      </c>
      <c r="D37" s="22" t="s">
        <v>325</v>
      </c>
      <c r="E37" s="138">
        <v>385301197</v>
      </c>
      <c r="F37" s="49" t="s">
        <v>309</v>
      </c>
      <c r="G37" s="148" t="s">
        <v>480</v>
      </c>
      <c r="H37" s="112">
        <v>6300</v>
      </c>
      <c r="I37" s="112">
        <f aca="true" t="shared" si="1" ref="I37:I100">H37*10000</f>
        <v>63000000</v>
      </c>
    </row>
    <row r="38" spans="1:9" s="19" customFormat="1" ht="20.25" customHeight="1">
      <c r="A38" s="16">
        <v>3</v>
      </c>
      <c r="B38" s="177">
        <v>7</v>
      </c>
      <c r="C38" s="20" t="s">
        <v>26</v>
      </c>
      <c r="D38" s="22" t="s">
        <v>327</v>
      </c>
      <c r="E38" s="140">
        <v>385185372</v>
      </c>
      <c r="F38" s="49" t="s">
        <v>309</v>
      </c>
      <c r="G38" s="157" t="s">
        <v>487</v>
      </c>
      <c r="H38" s="113">
        <v>1000</v>
      </c>
      <c r="I38" s="112">
        <f t="shared" si="1"/>
        <v>10000000</v>
      </c>
    </row>
    <row r="39" spans="1:9" s="19" customFormat="1" ht="20.25" customHeight="1">
      <c r="A39" s="16">
        <f t="shared" si="0"/>
        <v>4</v>
      </c>
      <c r="B39" s="177">
        <v>8</v>
      </c>
      <c r="C39" s="20" t="s">
        <v>29</v>
      </c>
      <c r="D39" s="22" t="s">
        <v>328</v>
      </c>
      <c r="E39" s="140">
        <v>385387658</v>
      </c>
      <c r="F39" s="49" t="s">
        <v>309</v>
      </c>
      <c r="G39" s="157" t="s">
        <v>481</v>
      </c>
      <c r="H39" s="113">
        <v>3400</v>
      </c>
      <c r="I39" s="112">
        <f t="shared" si="1"/>
        <v>34000000</v>
      </c>
    </row>
    <row r="40" spans="1:9" s="19" customFormat="1" ht="20.25" customHeight="1">
      <c r="A40" s="16">
        <f t="shared" si="0"/>
        <v>5</v>
      </c>
      <c r="B40" s="177">
        <v>9</v>
      </c>
      <c r="C40" s="49" t="s">
        <v>32</v>
      </c>
      <c r="D40" s="22" t="s">
        <v>329</v>
      </c>
      <c r="E40" s="140">
        <v>385491818</v>
      </c>
      <c r="F40" s="49" t="s">
        <v>309</v>
      </c>
      <c r="G40" s="148" t="s">
        <v>482</v>
      </c>
      <c r="H40" s="112">
        <v>900</v>
      </c>
      <c r="I40" s="112">
        <f t="shared" si="1"/>
        <v>9000000</v>
      </c>
    </row>
    <row r="41" spans="1:9" s="19" customFormat="1" ht="20.25" customHeight="1">
      <c r="A41" s="16">
        <f t="shared" si="0"/>
        <v>6</v>
      </c>
      <c r="B41" s="177">
        <v>10</v>
      </c>
      <c r="C41" s="49" t="s">
        <v>35</v>
      </c>
      <c r="D41" s="22" t="s">
        <v>331</v>
      </c>
      <c r="E41" s="140">
        <v>385545555</v>
      </c>
      <c r="F41" s="49" t="s">
        <v>309</v>
      </c>
      <c r="G41" s="148" t="s">
        <v>483</v>
      </c>
      <c r="H41" s="112">
        <v>1000</v>
      </c>
      <c r="I41" s="112">
        <f t="shared" si="1"/>
        <v>10000000</v>
      </c>
    </row>
    <row r="42" spans="1:9" s="19" customFormat="1" ht="20.25" customHeight="1">
      <c r="A42" s="16">
        <f t="shared" si="0"/>
        <v>7</v>
      </c>
      <c r="B42" s="177">
        <v>11</v>
      </c>
      <c r="C42" s="49" t="s">
        <v>39</v>
      </c>
      <c r="D42" s="22" t="s">
        <v>333</v>
      </c>
      <c r="E42" s="140">
        <v>385041163</v>
      </c>
      <c r="F42" s="49" t="s">
        <v>309</v>
      </c>
      <c r="G42" s="148" t="s">
        <v>484</v>
      </c>
      <c r="H42" s="112">
        <v>1200</v>
      </c>
      <c r="I42" s="112">
        <f t="shared" si="1"/>
        <v>12000000</v>
      </c>
    </row>
    <row r="43" spans="1:9" s="19" customFormat="1" ht="20.25" customHeight="1">
      <c r="A43" s="16">
        <f t="shared" si="0"/>
        <v>8</v>
      </c>
      <c r="B43" s="177">
        <v>12</v>
      </c>
      <c r="C43" s="49" t="s">
        <v>42</v>
      </c>
      <c r="D43" s="22" t="s">
        <v>335</v>
      </c>
      <c r="E43" s="140">
        <v>385011699</v>
      </c>
      <c r="F43" s="49" t="s">
        <v>309</v>
      </c>
      <c r="G43" s="148" t="s">
        <v>485</v>
      </c>
      <c r="H43" s="112">
        <v>1000</v>
      </c>
      <c r="I43" s="112">
        <f t="shared" si="1"/>
        <v>10000000</v>
      </c>
    </row>
    <row r="44" spans="1:9" s="19" customFormat="1" ht="20.25" customHeight="1">
      <c r="A44" s="16">
        <f t="shared" si="0"/>
        <v>9</v>
      </c>
      <c r="B44" s="177">
        <v>13</v>
      </c>
      <c r="C44" s="49" t="s">
        <v>45</v>
      </c>
      <c r="D44" s="22" t="s">
        <v>337</v>
      </c>
      <c r="E44" s="140">
        <v>385075289</v>
      </c>
      <c r="F44" s="49" t="s">
        <v>309</v>
      </c>
      <c r="G44" s="148" t="s">
        <v>486</v>
      </c>
      <c r="H44" s="112">
        <v>400</v>
      </c>
      <c r="I44" s="112">
        <f t="shared" si="1"/>
        <v>4000000</v>
      </c>
    </row>
    <row r="45" spans="1:9" s="19" customFormat="1" ht="20.25" customHeight="1">
      <c r="A45" s="16">
        <f t="shared" si="0"/>
        <v>10</v>
      </c>
      <c r="B45" s="177">
        <v>14</v>
      </c>
      <c r="C45" s="20" t="s">
        <v>52</v>
      </c>
      <c r="D45" s="22" t="s">
        <v>339</v>
      </c>
      <c r="E45" s="140">
        <v>385229384</v>
      </c>
      <c r="F45" s="49" t="s">
        <v>309</v>
      </c>
      <c r="G45" s="157" t="s">
        <v>488</v>
      </c>
      <c r="H45" s="113">
        <v>2300</v>
      </c>
      <c r="I45" s="112">
        <f t="shared" si="1"/>
        <v>23000000</v>
      </c>
    </row>
    <row r="46" spans="1:9" s="19" customFormat="1" ht="20.25" customHeight="1">
      <c r="A46" s="16">
        <f t="shared" si="0"/>
        <v>11</v>
      </c>
      <c r="B46" s="177">
        <v>15</v>
      </c>
      <c r="C46" s="20" t="s">
        <v>55</v>
      </c>
      <c r="D46" s="22" t="s">
        <v>340</v>
      </c>
      <c r="E46" s="140">
        <v>385046773</v>
      </c>
      <c r="F46" s="49" t="s">
        <v>309</v>
      </c>
      <c r="G46" s="157" t="s">
        <v>489</v>
      </c>
      <c r="H46" s="113">
        <v>2100</v>
      </c>
      <c r="I46" s="112">
        <f t="shared" si="1"/>
        <v>21000000</v>
      </c>
    </row>
    <row r="47" spans="1:9" s="19" customFormat="1" ht="20.25" customHeight="1">
      <c r="A47" s="16">
        <f t="shared" si="0"/>
        <v>12</v>
      </c>
      <c r="B47" s="177">
        <v>16</v>
      </c>
      <c r="C47" s="20" t="s">
        <v>58</v>
      </c>
      <c r="D47" s="22" t="s">
        <v>341</v>
      </c>
      <c r="E47" s="140">
        <v>385394791</v>
      </c>
      <c r="F47" s="49" t="s">
        <v>309</v>
      </c>
      <c r="G47" s="157" t="s">
        <v>490</v>
      </c>
      <c r="H47" s="113">
        <v>300</v>
      </c>
      <c r="I47" s="112">
        <f t="shared" si="1"/>
        <v>3000000</v>
      </c>
    </row>
    <row r="48" spans="1:9" s="19" customFormat="1" ht="20.25" customHeight="1">
      <c r="A48" s="16">
        <f t="shared" si="0"/>
        <v>13</v>
      </c>
      <c r="B48" s="177">
        <v>17</v>
      </c>
      <c r="C48" s="20" t="s">
        <v>63</v>
      </c>
      <c r="D48" s="22" t="s">
        <v>342</v>
      </c>
      <c r="E48" s="140">
        <v>385308239</v>
      </c>
      <c r="F48" s="49" t="s">
        <v>309</v>
      </c>
      <c r="G48" s="157" t="s">
        <v>491</v>
      </c>
      <c r="H48" s="113">
        <v>500</v>
      </c>
      <c r="I48" s="112">
        <f t="shared" si="1"/>
        <v>5000000</v>
      </c>
    </row>
    <row r="49" spans="1:9" s="19" customFormat="1" ht="20.25" customHeight="1">
      <c r="A49" s="16">
        <f t="shared" si="0"/>
        <v>14</v>
      </c>
      <c r="B49" s="177">
        <v>18</v>
      </c>
      <c r="C49" s="20" t="s">
        <v>66</v>
      </c>
      <c r="D49" s="22" t="s">
        <v>344</v>
      </c>
      <c r="E49" s="140">
        <v>385513763</v>
      </c>
      <c r="F49" s="49" t="s">
        <v>309</v>
      </c>
      <c r="G49" s="157" t="s">
        <v>492</v>
      </c>
      <c r="H49" s="113">
        <v>2400</v>
      </c>
      <c r="I49" s="112">
        <f t="shared" si="1"/>
        <v>24000000</v>
      </c>
    </row>
    <row r="50" spans="1:9" s="19" customFormat="1" ht="20.25" customHeight="1">
      <c r="A50" s="16">
        <f t="shared" si="0"/>
        <v>15</v>
      </c>
      <c r="B50" s="177">
        <v>19</v>
      </c>
      <c r="C50" s="20" t="s">
        <v>68</v>
      </c>
      <c r="D50" s="22" t="s">
        <v>346</v>
      </c>
      <c r="E50" s="140">
        <v>385185218</v>
      </c>
      <c r="F50" s="49" t="s">
        <v>309</v>
      </c>
      <c r="G50" s="157" t="s">
        <v>493</v>
      </c>
      <c r="H50" s="113">
        <v>1400</v>
      </c>
      <c r="I50" s="112">
        <f t="shared" si="1"/>
        <v>14000000</v>
      </c>
    </row>
    <row r="51" spans="1:9" s="19" customFormat="1" ht="20.25" customHeight="1">
      <c r="A51" s="16">
        <f t="shared" si="0"/>
        <v>16</v>
      </c>
      <c r="B51" s="177">
        <v>20</v>
      </c>
      <c r="C51" s="20" t="s">
        <v>70</v>
      </c>
      <c r="D51" s="22" t="s">
        <v>347</v>
      </c>
      <c r="E51" s="140">
        <v>385563855</v>
      </c>
      <c r="F51" s="49" t="s">
        <v>309</v>
      </c>
      <c r="G51" s="157" t="s">
        <v>494</v>
      </c>
      <c r="H51" s="113">
        <v>800</v>
      </c>
      <c r="I51" s="112">
        <f t="shared" si="1"/>
        <v>8000000</v>
      </c>
    </row>
    <row r="52" spans="1:9" s="19" customFormat="1" ht="20.25" customHeight="1">
      <c r="A52" s="16">
        <f t="shared" si="0"/>
        <v>17</v>
      </c>
      <c r="B52" s="177">
        <v>21</v>
      </c>
      <c r="C52" s="20" t="s">
        <v>72</v>
      </c>
      <c r="D52" s="22" t="s">
        <v>349</v>
      </c>
      <c r="E52" s="140">
        <v>385185845</v>
      </c>
      <c r="F52" s="49" t="s">
        <v>309</v>
      </c>
      <c r="G52" s="157" t="s">
        <v>495</v>
      </c>
      <c r="H52" s="113">
        <v>400</v>
      </c>
      <c r="I52" s="112">
        <f t="shared" si="1"/>
        <v>4000000</v>
      </c>
    </row>
    <row r="53" spans="1:9" s="19" customFormat="1" ht="20.25" customHeight="1">
      <c r="A53" s="16">
        <f t="shared" si="0"/>
        <v>18</v>
      </c>
      <c r="B53" s="177">
        <v>22</v>
      </c>
      <c r="C53" s="20" t="s">
        <v>75</v>
      </c>
      <c r="D53" s="22" t="s">
        <v>351</v>
      </c>
      <c r="E53" s="140">
        <v>385179237</v>
      </c>
      <c r="F53" s="49" t="s">
        <v>309</v>
      </c>
      <c r="G53" s="157" t="s">
        <v>496</v>
      </c>
      <c r="H53" s="113">
        <v>800</v>
      </c>
      <c r="I53" s="112">
        <f t="shared" si="1"/>
        <v>8000000</v>
      </c>
    </row>
    <row r="54" spans="1:9" s="19" customFormat="1" ht="20.25" customHeight="1">
      <c r="A54" s="16">
        <f t="shared" si="0"/>
        <v>19</v>
      </c>
      <c r="B54" s="177">
        <v>23</v>
      </c>
      <c r="C54" s="20" t="s">
        <v>78</v>
      </c>
      <c r="D54" s="22" t="s">
        <v>353</v>
      </c>
      <c r="E54" s="140">
        <v>385033647</v>
      </c>
      <c r="F54" s="49" t="s">
        <v>309</v>
      </c>
      <c r="G54" s="157" t="s">
        <v>498</v>
      </c>
      <c r="H54" s="113">
        <v>3200</v>
      </c>
      <c r="I54" s="112">
        <f t="shared" si="1"/>
        <v>32000000</v>
      </c>
    </row>
    <row r="55" spans="1:9" s="19" customFormat="1" ht="20.25" customHeight="1">
      <c r="A55" s="16">
        <f t="shared" si="0"/>
        <v>20</v>
      </c>
      <c r="B55" s="177">
        <v>24</v>
      </c>
      <c r="C55" s="20" t="s">
        <v>81</v>
      </c>
      <c r="D55" s="22" t="s">
        <v>355</v>
      </c>
      <c r="E55" s="140">
        <v>385441891</v>
      </c>
      <c r="F55" s="49" t="s">
        <v>309</v>
      </c>
      <c r="G55" s="149" t="s">
        <v>499</v>
      </c>
      <c r="H55" s="113">
        <v>2600</v>
      </c>
      <c r="I55" s="112">
        <f t="shared" si="1"/>
        <v>26000000</v>
      </c>
    </row>
    <row r="56" spans="1:9" s="19" customFormat="1" ht="20.25" customHeight="1">
      <c r="A56" s="16">
        <f t="shared" si="0"/>
        <v>21</v>
      </c>
      <c r="B56" s="177">
        <v>25</v>
      </c>
      <c r="C56" s="20" t="s">
        <v>84</v>
      </c>
      <c r="D56" s="22" t="s">
        <v>357</v>
      </c>
      <c r="E56" s="140">
        <v>385563996</v>
      </c>
      <c r="F56" s="49" t="s">
        <v>309</v>
      </c>
      <c r="G56" s="157" t="s">
        <v>500</v>
      </c>
      <c r="H56" s="113">
        <v>1200</v>
      </c>
      <c r="I56" s="112">
        <f t="shared" si="1"/>
        <v>12000000</v>
      </c>
    </row>
    <row r="57" spans="1:9" s="19" customFormat="1" ht="20.25" customHeight="1">
      <c r="A57" s="16">
        <f t="shared" si="0"/>
        <v>22</v>
      </c>
      <c r="B57" s="177">
        <v>26</v>
      </c>
      <c r="C57" s="20" t="s">
        <v>87</v>
      </c>
      <c r="D57" s="22" t="s">
        <v>359</v>
      </c>
      <c r="E57" s="140">
        <v>385244150</v>
      </c>
      <c r="F57" s="49" t="s">
        <v>309</v>
      </c>
      <c r="G57" s="157" t="s">
        <v>501</v>
      </c>
      <c r="H57" s="113">
        <v>1100</v>
      </c>
      <c r="I57" s="112">
        <f t="shared" si="1"/>
        <v>11000000</v>
      </c>
    </row>
    <row r="58" spans="1:9" s="19" customFormat="1" ht="20.25" customHeight="1">
      <c r="A58" s="16">
        <f t="shared" si="0"/>
        <v>23</v>
      </c>
      <c r="B58" s="177">
        <v>27</v>
      </c>
      <c r="C58" s="20" t="s">
        <v>89</v>
      </c>
      <c r="D58" s="22" t="s">
        <v>361</v>
      </c>
      <c r="E58" s="140">
        <v>385011698</v>
      </c>
      <c r="F58" s="49" t="s">
        <v>309</v>
      </c>
      <c r="G58" s="157" t="s">
        <v>502</v>
      </c>
      <c r="H58" s="113">
        <v>1200</v>
      </c>
      <c r="I58" s="112">
        <f t="shared" si="1"/>
        <v>12000000</v>
      </c>
    </row>
    <row r="59" spans="1:9" s="19" customFormat="1" ht="20.25" customHeight="1">
      <c r="A59" s="16">
        <f t="shared" si="0"/>
        <v>24</v>
      </c>
      <c r="B59" s="177">
        <v>28</v>
      </c>
      <c r="C59" s="20" t="s">
        <v>91</v>
      </c>
      <c r="D59" s="22" t="s">
        <v>321</v>
      </c>
      <c r="E59" s="140">
        <v>385296616</v>
      </c>
      <c r="F59" s="49" t="s">
        <v>309</v>
      </c>
      <c r="G59" s="157" t="s">
        <v>503</v>
      </c>
      <c r="H59" s="113">
        <v>5300</v>
      </c>
      <c r="I59" s="112">
        <f t="shared" si="1"/>
        <v>53000000</v>
      </c>
    </row>
    <row r="60" spans="1:9" s="19" customFormat="1" ht="20.25" customHeight="1">
      <c r="A60" s="16">
        <f t="shared" si="0"/>
        <v>25</v>
      </c>
      <c r="B60" s="177">
        <v>29</v>
      </c>
      <c r="C60" s="20" t="s">
        <v>93</v>
      </c>
      <c r="D60" s="22" t="s">
        <v>364</v>
      </c>
      <c r="E60" s="140">
        <v>385363060</v>
      </c>
      <c r="F60" s="49" t="s">
        <v>309</v>
      </c>
      <c r="G60" s="157" t="s">
        <v>504</v>
      </c>
      <c r="H60" s="113">
        <v>300</v>
      </c>
      <c r="I60" s="112">
        <f t="shared" si="1"/>
        <v>3000000</v>
      </c>
    </row>
    <row r="61" spans="1:9" s="19" customFormat="1" ht="20.25" customHeight="1">
      <c r="A61" s="16">
        <f t="shared" si="0"/>
        <v>26</v>
      </c>
      <c r="B61" s="177">
        <v>30</v>
      </c>
      <c r="C61" s="20" t="s">
        <v>94</v>
      </c>
      <c r="D61" s="22" t="s">
        <v>365</v>
      </c>
      <c r="E61" s="140">
        <v>385308782</v>
      </c>
      <c r="F61" s="49" t="s">
        <v>309</v>
      </c>
      <c r="G61" s="157" t="s">
        <v>505</v>
      </c>
      <c r="H61" s="113">
        <v>200</v>
      </c>
      <c r="I61" s="112">
        <f t="shared" si="1"/>
        <v>2000000</v>
      </c>
    </row>
    <row r="62" spans="1:9" s="19" customFormat="1" ht="20.25" customHeight="1">
      <c r="A62" s="16">
        <f t="shared" si="0"/>
        <v>27</v>
      </c>
      <c r="B62" s="177">
        <v>31</v>
      </c>
      <c r="C62" s="20" t="s">
        <v>97</v>
      </c>
      <c r="D62" s="22" t="s">
        <v>366</v>
      </c>
      <c r="E62" s="140">
        <v>385025149</v>
      </c>
      <c r="F62" s="49" t="s">
        <v>309</v>
      </c>
      <c r="G62" s="157" t="s">
        <v>506</v>
      </c>
      <c r="H62" s="113">
        <v>1200</v>
      </c>
      <c r="I62" s="112">
        <f t="shared" si="1"/>
        <v>12000000</v>
      </c>
    </row>
    <row r="63" spans="1:9" s="19" customFormat="1" ht="20.25" customHeight="1">
      <c r="A63" s="16">
        <f t="shared" si="0"/>
        <v>28</v>
      </c>
      <c r="B63" s="177">
        <v>32</v>
      </c>
      <c r="C63" s="20" t="s">
        <v>99</v>
      </c>
      <c r="D63" s="22" t="s">
        <v>368</v>
      </c>
      <c r="E63" s="140">
        <v>385563998</v>
      </c>
      <c r="F63" s="49" t="s">
        <v>309</v>
      </c>
      <c r="G63" s="157" t="s">
        <v>507</v>
      </c>
      <c r="H63" s="113">
        <v>2900</v>
      </c>
      <c r="I63" s="112">
        <f t="shared" si="1"/>
        <v>29000000</v>
      </c>
    </row>
    <row r="64" spans="1:9" s="19" customFormat="1" ht="20.25" customHeight="1">
      <c r="A64" s="16">
        <f t="shared" si="0"/>
        <v>29</v>
      </c>
      <c r="B64" s="177">
        <v>33</v>
      </c>
      <c r="C64" s="20" t="s">
        <v>102</v>
      </c>
      <c r="D64" s="22" t="s">
        <v>369</v>
      </c>
      <c r="E64" s="140">
        <v>385760375</v>
      </c>
      <c r="F64" s="49" t="s">
        <v>309</v>
      </c>
      <c r="G64" s="157" t="s">
        <v>508</v>
      </c>
      <c r="H64" s="113">
        <v>2000</v>
      </c>
      <c r="I64" s="112">
        <f t="shared" si="1"/>
        <v>20000000</v>
      </c>
    </row>
    <row r="65" spans="1:9" s="19" customFormat="1" ht="20.25" customHeight="1">
      <c r="A65" s="16">
        <f t="shared" si="0"/>
        <v>30</v>
      </c>
      <c r="B65" s="177">
        <v>34</v>
      </c>
      <c r="C65" s="20" t="s">
        <v>106</v>
      </c>
      <c r="D65" s="22" t="s">
        <v>370</v>
      </c>
      <c r="E65" s="140">
        <v>385052321</v>
      </c>
      <c r="F65" s="49" t="s">
        <v>309</v>
      </c>
      <c r="G65" s="157" t="s">
        <v>509</v>
      </c>
      <c r="H65" s="113">
        <v>3200</v>
      </c>
      <c r="I65" s="112">
        <f t="shared" si="1"/>
        <v>32000000</v>
      </c>
    </row>
    <row r="66" spans="1:9" s="19" customFormat="1" ht="20.25" customHeight="1">
      <c r="A66" s="16">
        <f t="shared" si="0"/>
        <v>31</v>
      </c>
      <c r="B66" s="177">
        <v>35</v>
      </c>
      <c r="C66" s="20" t="s">
        <v>109</v>
      </c>
      <c r="D66" s="22" t="s">
        <v>372</v>
      </c>
      <c r="E66" s="140">
        <v>385006102</v>
      </c>
      <c r="F66" s="49" t="s">
        <v>309</v>
      </c>
      <c r="G66" s="157" t="s">
        <v>510</v>
      </c>
      <c r="H66" s="113">
        <v>1700</v>
      </c>
      <c r="I66" s="112">
        <f t="shared" si="1"/>
        <v>17000000</v>
      </c>
    </row>
    <row r="67" spans="1:9" s="19" customFormat="1" ht="20.25" customHeight="1">
      <c r="A67" s="16">
        <f t="shared" si="0"/>
        <v>32</v>
      </c>
      <c r="B67" s="177">
        <v>36</v>
      </c>
      <c r="C67" s="20" t="s">
        <v>111</v>
      </c>
      <c r="D67" s="22" t="s">
        <v>374</v>
      </c>
      <c r="E67" s="140">
        <v>385614044</v>
      </c>
      <c r="F67" s="49" t="s">
        <v>309</v>
      </c>
      <c r="G67" s="157" t="s">
        <v>511</v>
      </c>
      <c r="H67" s="113">
        <v>700</v>
      </c>
      <c r="I67" s="112">
        <f t="shared" si="1"/>
        <v>7000000</v>
      </c>
    </row>
    <row r="68" spans="1:9" s="19" customFormat="1" ht="20.25" customHeight="1">
      <c r="A68" s="16">
        <f t="shared" si="0"/>
        <v>33</v>
      </c>
      <c r="B68" s="177">
        <v>37</v>
      </c>
      <c r="C68" s="20" t="s">
        <v>113</v>
      </c>
      <c r="D68" s="22" t="s">
        <v>376</v>
      </c>
      <c r="E68" s="140">
        <v>385296925</v>
      </c>
      <c r="F68" s="49" t="s">
        <v>309</v>
      </c>
      <c r="G68" s="157" t="s">
        <v>512</v>
      </c>
      <c r="H68" s="113">
        <v>300</v>
      </c>
      <c r="I68" s="112">
        <f t="shared" si="1"/>
        <v>3000000</v>
      </c>
    </row>
    <row r="69" spans="1:9" s="19" customFormat="1" ht="20.25" customHeight="1">
      <c r="A69" s="16">
        <f t="shared" si="0"/>
        <v>34</v>
      </c>
      <c r="B69" s="177">
        <v>38</v>
      </c>
      <c r="C69" s="20" t="s">
        <v>114</v>
      </c>
      <c r="D69" s="22" t="s">
        <v>378</v>
      </c>
      <c r="E69" s="140">
        <v>385367155</v>
      </c>
      <c r="F69" s="49" t="s">
        <v>309</v>
      </c>
      <c r="G69" s="157" t="s">
        <v>513</v>
      </c>
      <c r="H69" s="113">
        <v>800</v>
      </c>
      <c r="I69" s="112">
        <f t="shared" si="1"/>
        <v>8000000</v>
      </c>
    </row>
    <row r="70" spans="1:9" s="19" customFormat="1" ht="20.25" customHeight="1">
      <c r="A70" s="16">
        <f t="shared" si="0"/>
        <v>35</v>
      </c>
      <c r="B70" s="177">
        <v>39</v>
      </c>
      <c r="C70" s="20" t="s">
        <v>115</v>
      </c>
      <c r="D70" s="22" t="s">
        <v>379</v>
      </c>
      <c r="E70" s="140">
        <v>385694525</v>
      </c>
      <c r="F70" s="49" t="s">
        <v>309</v>
      </c>
      <c r="G70" s="157" t="s">
        <v>514</v>
      </c>
      <c r="H70" s="113">
        <v>1000</v>
      </c>
      <c r="I70" s="112">
        <f t="shared" si="1"/>
        <v>10000000</v>
      </c>
    </row>
    <row r="71" spans="1:9" s="19" customFormat="1" ht="20.25" customHeight="1">
      <c r="A71" s="16">
        <f t="shared" si="0"/>
        <v>36</v>
      </c>
      <c r="B71" s="177">
        <v>40</v>
      </c>
      <c r="C71" s="20" t="s">
        <v>117</v>
      </c>
      <c r="D71" s="22" t="s">
        <v>381</v>
      </c>
      <c r="E71" s="140">
        <v>385721214</v>
      </c>
      <c r="F71" s="49" t="s">
        <v>309</v>
      </c>
      <c r="G71" s="157" t="s">
        <v>515</v>
      </c>
      <c r="H71" s="113">
        <v>1500</v>
      </c>
      <c r="I71" s="112">
        <f t="shared" si="1"/>
        <v>15000000</v>
      </c>
    </row>
    <row r="72" spans="1:9" s="19" customFormat="1" ht="20.25" customHeight="1">
      <c r="A72" s="16">
        <f t="shared" si="0"/>
        <v>37</v>
      </c>
      <c r="B72" s="177">
        <v>41</v>
      </c>
      <c r="C72" s="20" t="s">
        <v>120</v>
      </c>
      <c r="D72" s="22" t="s">
        <v>383</v>
      </c>
      <c r="E72" s="140">
        <v>385366503</v>
      </c>
      <c r="F72" s="49" t="s">
        <v>309</v>
      </c>
      <c r="G72" s="157" t="s">
        <v>516</v>
      </c>
      <c r="H72" s="113">
        <v>400</v>
      </c>
      <c r="I72" s="112">
        <f t="shared" si="1"/>
        <v>4000000</v>
      </c>
    </row>
    <row r="73" spans="1:9" s="19" customFormat="1" ht="20.25" customHeight="1">
      <c r="A73" s="16">
        <f t="shared" si="0"/>
        <v>38</v>
      </c>
      <c r="B73" s="177">
        <v>42</v>
      </c>
      <c r="C73" s="20" t="s">
        <v>122</v>
      </c>
      <c r="D73" s="145" t="s">
        <v>384</v>
      </c>
      <c r="E73" s="146">
        <v>385397552</v>
      </c>
      <c r="F73" s="49" t="s">
        <v>309</v>
      </c>
      <c r="G73" s="157" t="s">
        <v>517</v>
      </c>
      <c r="H73" s="113">
        <v>2000</v>
      </c>
      <c r="I73" s="112">
        <f t="shared" si="1"/>
        <v>20000000</v>
      </c>
    </row>
    <row r="74" spans="1:9" s="19" customFormat="1" ht="20.25" customHeight="1">
      <c r="A74" s="16">
        <f t="shared" si="0"/>
        <v>39</v>
      </c>
      <c r="B74" s="177">
        <v>43</v>
      </c>
      <c r="C74" s="20" t="s">
        <v>123</v>
      </c>
      <c r="D74" s="22" t="s">
        <v>385</v>
      </c>
      <c r="E74" s="146">
        <v>365891741</v>
      </c>
      <c r="F74" s="49" t="s">
        <v>309</v>
      </c>
      <c r="G74" s="157" t="s">
        <v>518</v>
      </c>
      <c r="H74" s="113">
        <v>300</v>
      </c>
      <c r="I74" s="112">
        <f t="shared" si="1"/>
        <v>3000000</v>
      </c>
    </row>
    <row r="75" spans="1:9" s="19" customFormat="1" ht="20.25" customHeight="1">
      <c r="A75" s="16">
        <f t="shared" si="0"/>
        <v>40</v>
      </c>
      <c r="B75" s="177">
        <v>44</v>
      </c>
      <c r="C75" s="20" t="s">
        <v>125</v>
      </c>
      <c r="D75" s="22" t="s">
        <v>387</v>
      </c>
      <c r="E75" s="140">
        <v>385306329</v>
      </c>
      <c r="F75" s="49" t="s">
        <v>309</v>
      </c>
      <c r="G75" s="157" t="s">
        <v>519</v>
      </c>
      <c r="H75" s="113">
        <v>500</v>
      </c>
      <c r="I75" s="112">
        <f t="shared" si="1"/>
        <v>5000000</v>
      </c>
    </row>
    <row r="76" spans="1:9" s="19" customFormat="1" ht="20.25" customHeight="1">
      <c r="A76" s="16">
        <f t="shared" si="0"/>
        <v>41</v>
      </c>
      <c r="B76" s="177">
        <v>45</v>
      </c>
      <c r="C76" s="20" t="s">
        <v>127</v>
      </c>
      <c r="D76" s="22" t="s">
        <v>389</v>
      </c>
      <c r="E76" s="140">
        <v>385225844</v>
      </c>
      <c r="F76" s="49" t="s">
        <v>309</v>
      </c>
      <c r="G76" s="157" t="s">
        <v>520</v>
      </c>
      <c r="H76" s="113">
        <v>500</v>
      </c>
      <c r="I76" s="112">
        <f t="shared" si="1"/>
        <v>5000000</v>
      </c>
    </row>
    <row r="77" spans="1:9" s="19" customFormat="1" ht="20.25" customHeight="1">
      <c r="A77" s="16">
        <f t="shared" si="0"/>
        <v>42</v>
      </c>
      <c r="B77" s="177">
        <v>46</v>
      </c>
      <c r="C77" s="20" t="s">
        <v>128</v>
      </c>
      <c r="D77" s="22" t="s">
        <v>391</v>
      </c>
      <c r="E77" s="140">
        <v>385312158</v>
      </c>
      <c r="F77" s="49" t="s">
        <v>309</v>
      </c>
      <c r="G77" s="157" t="s">
        <v>521</v>
      </c>
      <c r="H77" s="113">
        <v>300</v>
      </c>
      <c r="I77" s="112">
        <f t="shared" si="1"/>
        <v>3000000</v>
      </c>
    </row>
    <row r="78" spans="1:9" s="19" customFormat="1" ht="20.25" customHeight="1">
      <c r="A78" s="16">
        <f t="shared" si="0"/>
        <v>43</v>
      </c>
      <c r="B78" s="177">
        <v>47</v>
      </c>
      <c r="C78" s="20" t="s">
        <v>129</v>
      </c>
      <c r="D78" s="22" t="s">
        <v>393</v>
      </c>
      <c r="E78" s="140">
        <v>381592369</v>
      </c>
      <c r="F78" s="49" t="s">
        <v>309</v>
      </c>
      <c r="G78" s="157" t="s">
        <v>522</v>
      </c>
      <c r="H78" s="113">
        <v>100</v>
      </c>
      <c r="I78" s="112">
        <f t="shared" si="1"/>
        <v>1000000</v>
      </c>
    </row>
    <row r="79" spans="1:9" s="19" customFormat="1" ht="20.25" customHeight="1">
      <c r="A79" s="16">
        <f t="shared" si="0"/>
        <v>44</v>
      </c>
      <c r="B79" s="177">
        <v>48</v>
      </c>
      <c r="C79" s="20" t="s">
        <v>130</v>
      </c>
      <c r="D79" s="22" t="s">
        <v>396</v>
      </c>
      <c r="E79" s="140">
        <v>385225715</v>
      </c>
      <c r="F79" s="49" t="s">
        <v>309</v>
      </c>
      <c r="G79" s="157" t="s">
        <v>523</v>
      </c>
      <c r="H79" s="113">
        <v>500</v>
      </c>
      <c r="I79" s="112">
        <f t="shared" si="1"/>
        <v>5000000</v>
      </c>
    </row>
    <row r="80" spans="1:9" s="19" customFormat="1" ht="20.25" customHeight="1">
      <c r="A80" s="16">
        <f t="shared" si="0"/>
        <v>45</v>
      </c>
      <c r="B80" s="177">
        <v>49</v>
      </c>
      <c r="C80" s="20" t="s">
        <v>132</v>
      </c>
      <c r="D80" s="22" t="s">
        <v>398</v>
      </c>
      <c r="E80" s="140">
        <v>385101435</v>
      </c>
      <c r="F80" s="49" t="s">
        <v>309</v>
      </c>
      <c r="G80" s="157" t="s">
        <v>524</v>
      </c>
      <c r="H80" s="113">
        <v>1400</v>
      </c>
      <c r="I80" s="112">
        <f t="shared" si="1"/>
        <v>14000000</v>
      </c>
    </row>
    <row r="81" spans="1:9" s="19" customFormat="1" ht="20.25" customHeight="1">
      <c r="A81" s="16">
        <f t="shared" si="0"/>
        <v>46</v>
      </c>
      <c r="B81" s="177">
        <v>50</v>
      </c>
      <c r="C81" s="20" t="s">
        <v>134</v>
      </c>
      <c r="D81" s="22" t="s">
        <v>400</v>
      </c>
      <c r="E81" s="140">
        <v>385144810</v>
      </c>
      <c r="F81" s="49" t="s">
        <v>309</v>
      </c>
      <c r="G81" s="157" t="s">
        <v>525</v>
      </c>
      <c r="H81" s="113">
        <v>500</v>
      </c>
      <c r="I81" s="112">
        <f t="shared" si="1"/>
        <v>5000000</v>
      </c>
    </row>
    <row r="82" spans="1:9" s="19" customFormat="1" ht="20.25" customHeight="1">
      <c r="A82" s="16">
        <f t="shared" si="0"/>
        <v>47</v>
      </c>
      <c r="B82" s="177">
        <v>51</v>
      </c>
      <c r="C82" s="20" t="s">
        <v>135</v>
      </c>
      <c r="D82" s="22" t="s">
        <v>402</v>
      </c>
      <c r="E82" s="140">
        <v>385456787</v>
      </c>
      <c r="F82" s="49" t="s">
        <v>309</v>
      </c>
      <c r="G82" s="157" t="s">
        <v>526</v>
      </c>
      <c r="H82" s="113">
        <v>200</v>
      </c>
      <c r="I82" s="112">
        <f t="shared" si="1"/>
        <v>2000000</v>
      </c>
    </row>
    <row r="83" spans="1:9" s="19" customFormat="1" ht="20.25" customHeight="1">
      <c r="A83" s="16">
        <f t="shared" si="0"/>
        <v>48</v>
      </c>
      <c r="B83" s="177">
        <v>52</v>
      </c>
      <c r="C83" s="20" t="s">
        <v>137</v>
      </c>
      <c r="D83" s="22" t="s">
        <v>404</v>
      </c>
      <c r="E83" s="140">
        <v>385301784</v>
      </c>
      <c r="F83" s="49" t="s">
        <v>309</v>
      </c>
      <c r="G83" s="157" t="s">
        <v>527</v>
      </c>
      <c r="H83" s="113">
        <v>5000</v>
      </c>
      <c r="I83" s="112">
        <f t="shared" si="1"/>
        <v>50000000</v>
      </c>
    </row>
    <row r="84" spans="1:9" s="19" customFormat="1" ht="20.25" customHeight="1">
      <c r="A84" s="16">
        <f t="shared" si="0"/>
        <v>49</v>
      </c>
      <c r="B84" s="177">
        <v>53</v>
      </c>
      <c r="C84" s="20" t="s">
        <v>140</v>
      </c>
      <c r="D84" s="22" t="s">
        <v>405</v>
      </c>
      <c r="E84" s="140">
        <v>331378401</v>
      </c>
      <c r="F84" s="49" t="s">
        <v>309</v>
      </c>
      <c r="G84" s="157" t="s">
        <v>497</v>
      </c>
      <c r="H84" s="113">
        <v>1400</v>
      </c>
      <c r="I84" s="112">
        <f t="shared" si="1"/>
        <v>14000000</v>
      </c>
    </row>
    <row r="85" spans="1:9" s="19" customFormat="1" ht="20.25" customHeight="1">
      <c r="A85" s="16">
        <f t="shared" si="0"/>
        <v>50</v>
      </c>
      <c r="B85" s="177">
        <v>54</v>
      </c>
      <c r="C85" s="20" t="s">
        <v>142</v>
      </c>
      <c r="D85" s="22" t="s">
        <v>408</v>
      </c>
      <c r="E85" s="140">
        <v>385120869</v>
      </c>
      <c r="F85" s="49" t="s">
        <v>309</v>
      </c>
      <c r="G85" s="157" t="s">
        <v>528</v>
      </c>
      <c r="H85" s="113">
        <v>800</v>
      </c>
      <c r="I85" s="112">
        <f t="shared" si="1"/>
        <v>8000000</v>
      </c>
    </row>
    <row r="86" spans="1:9" s="19" customFormat="1" ht="20.25" customHeight="1">
      <c r="A86" s="16">
        <f t="shared" si="0"/>
        <v>51</v>
      </c>
      <c r="B86" s="177">
        <v>55</v>
      </c>
      <c r="C86" s="20" t="s">
        <v>145</v>
      </c>
      <c r="D86" s="22" t="s">
        <v>410</v>
      </c>
      <c r="E86" s="140">
        <v>385365955</v>
      </c>
      <c r="F86" s="49" t="s">
        <v>309</v>
      </c>
      <c r="G86" s="157" t="s">
        <v>529</v>
      </c>
      <c r="H86" s="113">
        <v>100</v>
      </c>
      <c r="I86" s="112">
        <f t="shared" si="1"/>
        <v>1000000</v>
      </c>
    </row>
    <row r="87" spans="1:9" s="19" customFormat="1" ht="20.25" customHeight="1">
      <c r="A87" s="16">
        <f t="shared" si="0"/>
        <v>52</v>
      </c>
      <c r="B87" s="177">
        <v>56</v>
      </c>
      <c r="C87" s="20" t="s">
        <v>149</v>
      </c>
      <c r="D87" s="145" t="s">
        <v>412</v>
      </c>
      <c r="E87" s="146">
        <v>385333431</v>
      </c>
      <c r="F87" s="49" t="s">
        <v>309</v>
      </c>
      <c r="G87" s="157" t="s">
        <v>530</v>
      </c>
      <c r="H87" s="113">
        <v>2900</v>
      </c>
      <c r="I87" s="112">
        <f t="shared" si="1"/>
        <v>29000000</v>
      </c>
    </row>
    <row r="88" spans="1:9" s="19" customFormat="1" ht="20.25" customHeight="1">
      <c r="A88" s="16">
        <f t="shared" si="0"/>
        <v>53</v>
      </c>
      <c r="B88" s="177">
        <v>57</v>
      </c>
      <c r="C88" s="20" t="s">
        <v>152</v>
      </c>
      <c r="D88" s="22" t="s">
        <v>414</v>
      </c>
      <c r="E88" s="140">
        <v>385301757</v>
      </c>
      <c r="F88" s="49" t="s">
        <v>309</v>
      </c>
      <c r="G88" s="157" t="s">
        <v>531</v>
      </c>
      <c r="H88" s="113">
        <v>1100</v>
      </c>
      <c r="I88" s="112">
        <f t="shared" si="1"/>
        <v>11000000</v>
      </c>
    </row>
    <row r="89" spans="1:9" s="19" customFormat="1" ht="20.25" customHeight="1">
      <c r="A89" s="16">
        <f t="shared" si="0"/>
        <v>54</v>
      </c>
      <c r="B89" s="177">
        <v>58</v>
      </c>
      <c r="C89" s="20" t="s">
        <v>153</v>
      </c>
      <c r="D89" s="22" t="s">
        <v>416</v>
      </c>
      <c r="E89" s="146">
        <v>385591730</v>
      </c>
      <c r="F89" s="49" t="s">
        <v>309</v>
      </c>
      <c r="G89" s="157" t="s">
        <v>532</v>
      </c>
      <c r="H89" s="113">
        <v>2700</v>
      </c>
      <c r="I89" s="112">
        <f t="shared" si="1"/>
        <v>27000000</v>
      </c>
    </row>
    <row r="90" spans="1:9" s="19" customFormat="1" ht="20.25" customHeight="1">
      <c r="A90" s="16">
        <f t="shared" si="0"/>
        <v>55</v>
      </c>
      <c r="B90" s="177">
        <v>59</v>
      </c>
      <c r="C90" s="20" t="s">
        <v>155</v>
      </c>
      <c r="D90" s="22" t="s">
        <v>418</v>
      </c>
      <c r="E90" s="140">
        <v>385143483</v>
      </c>
      <c r="F90" s="49" t="s">
        <v>309</v>
      </c>
      <c r="G90" s="157" t="s">
        <v>533</v>
      </c>
      <c r="H90" s="113">
        <v>500</v>
      </c>
      <c r="I90" s="112">
        <f t="shared" si="1"/>
        <v>5000000</v>
      </c>
    </row>
    <row r="91" spans="1:9" s="19" customFormat="1" ht="20.25" customHeight="1">
      <c r="A91" s="16">
        <f t="shared" si="0"/>
        <v>56</v>
      </c>
      <c r="B91" s="177">
        <v>60</v>
      </c>
      <c r="C91" s="20" t="s">
        <v>159</v>
      </c>
      <c r="D91" s="145" t="s">
        <v>420</v>
      </c>
      <c r="E91" s="146">
        <v>385313374</v>
      </c>
      <c r="F91" s="49" t="s">
        <v>309</v>
      </c>
      <c r="G91" s="157" t="s">
        <v>534</v>
      </c>
      <c r="H91" s="113">
        <v>200</v>
      </c>
      <c r="I91" s="112">
        <f t="shared" si="1"/>
        <v>2000000</v>
      </c>
    </row>
    <row r="92" spans="1:9" s="19" customFormat="1" ht="20.25" customHeight="1">
      <c r="A92" s="16">
        <f t="shared" si="0"/>
        <v>57</v>
      </c>
      <c r="B92" s="177">
        <v>61</v>
      </c>
      <c r="C92" s="20" t="s">
        <v>160</v>
      </c>
      <c r="D92" s="145" t="s">
        <v>422</v>
      </c>
      <c r="E92" s="146">
        <v>385351857</v>
      </c>
      <c r="F92" s="49" t="s">
        <v>309</v>
      </c>
      <c r="G92" s="157" t="s">
        <v>535</v>
      </c>
      <c r="H92" s="113">
        <v>2200</v>
      </c>
      <c r="I92" s="112">
        <f t="shared" si="1"/>
        <v>22000000</v>
      </c>
    </row>
    <row r="93" spans="1:9" s="19" customFormat="1" ht="20.25" customHeight="1">
      <c r="A93" s="16">
        <f t="shared" si="0"/>
        <v>58</v>
      </c>
      <c r="B93" s="177">
        <v>62</v>
      </c>
      <c r="C93" s="20" t="s">
        <v>161</v>
      </c>
      <c r="D93" s="145" t="s">
        <v>424</v>
      </c>
      <c r="E93" s="146">
        <v>385442350</v>
      </c>
      <c r="F93" s="49" t="s">
        <v>309</v>
      </c>
      <c r="G93" s="157" t="s">
        <v>564</v>
      </c>
      <c r="H93" s="113">
        <v>2100</v>
      </c>
      <c r="I93" s="112">
        <f t="shared" si="1"/>
        <v>21000000</v>
      </c>
    </row>
    <row r="94" spans="1:9" s="19" customFormat="1" ht="20.25" customHeight="1">
      <c r="A94" s="16">
        <f t="shared" si="0"/>
        <v>59</v>
      </c>
      <c r="B94" s="177">
        <v>63</v>
      </c>
      <c r="C94" s="20" t="s">
        <v>164</v>
      </c>
      <c r="D94" s="22" t="s">
        <v>426</v>
      </c>
      <c r="E94" s="140">
        <v>164211003</v>
      </c>
      <c r="F94" s="49" t="s">
        <v>309</v>
      </c>
      <c r="G94" s="157" t="s">
        <v>536</v>
      </c>
      <c r="H94" s="113">
        <v>300</v>
      </c>
      <c r="I94" s="112">
        <f t="shared" si="1"/>
        <v>3000000</v>
      </c>
    </row>
    <row r="95" spans="1:9" s="19" customFormat="1" ht="20.25" customHeight="1">
      <c r="A95" s="16">
        <f t="shared" si="0"/>
        <v>60</v>
      </c>
      <c r="B95" s="177">
        <v>64</v>
      </c>
      <c r="C95" s="20" t="s">
        <v>165</v>
      </c>
      <c r="D95" s="22" t="s">
        <v>428</v>
      </c>
      <c r="E95" s="140">
        <v>385244274</v>
      </c>
      <c r="F95" s="49" t="s">
        <v>309</v>
      </c>
      <c r="G95" s="157" t="s">
        <v>537</v>
      </c>
      <c r="H95" s="113">
        <v>300</v>
      </c>
      <c r="I95" s="112">
        <f t="shared" si="1"/>
        <v>3000000</v>
      </c>
    </row>
    <row r="96" spans="1:9" s="19" customFormat="1" ht="20.25" customHeight="1">
      <c r="A96" s="16">
        <f t="shared" si="0"/>
        <v>61</v>
      </c>
      <c r="B96" s="177">
        <v>65</v>
      </c>
      <c r="C96" s="20" t="s">
        <v>260</v>
      </c>
      <c r="D96" s="22" t="s">
        <v>430</v>
      </c>
      <c r="E96" s="140">
        <v>385593646</v>
      </c>
      <c r="F96" s="49" t="s">
        <v>309</v>
      </c>
      <c r="G96" s="157" t="s">
        <v>538</v>
      </c>
      <c r="H96" s="113">
        <v>200</v>
      </c>
      <c r="I96" s="112">
        <f t="shared" si="1"/>
        <v>2000000</v>
      </c>
    </row>
    <row r="97" spans="1:9" s="19" customFormat="1" ht="20.25" customHeight="1">
      <c r="A97" s="16">
        <f t="shared" si="0"/>
        <v>62</v>
      </c>
      <c r="B97" s="177">
        <v>66</v>
      </c>
      <c r="C97" s="20" t="s">
        <v>168</v>
      </c>
      <c r="D97" s="22" t="s">
        <v>431</v>
      </c>
      <c r="E97" s="140">
        <v>385585098</v>
      </c>
      <c r="F97" s="49" t="s">
        <v>309</v>
      </c>
      <c r="G97" s="157" t="s">
        <v>539</v>
      </c>
      <c r="H97" s="113">
        <v>1500</v>
      </c>
      <c r="I97" s="112">
        <f t="shared" si="1"/>
        <v>15000000</v>
      </c>
    </row>
    <row r="98" spans="1:9" s="19" customFormat="1" ht="20.25" customHeight="1">
      <c r="A98" s="16">
        <f t="shared" si="0"/>
        <v>63</v>
      </c>
      <c r="B98" s="177">
        <v>67</v>
      </c>
      <c r="C98" s="20" t="s">
        <v>171</v>
      </c>
      <c r="D98" s="22" t="s">
        <v>432</v>
      </c>
      <c r="E98" s="140">
        <v>385175350</v>
      </c>
      <c r="F98" s="49" t="s">
        <v>309</v>
      </c>
      <c r="G98" s="157" t="s">
        <v>540</v>
      </c>
      <c r="H98" s="113">
        <v>1000</v>
      </c>
      <c r="I98" s="112">
        <f t="shared" si="1"/>
        <v>10000000</v>
      </c>
    </row>
    <row r="99" spans="1:9" s="19" customFormat="1" ht="20.25" customHeight="1">
      <c r="A99" s="16">
        <f t="shared" si="0"/>
        <v>64</v>
      </c>
      <c r="B99" s="177">
        <v>68</v>
      </c>
      <c r="C99" s="20" t="s">
        <v>173</v>
      </c>
      <c r="D99" s="22" t="s">
        <v>434</v>
      </c>
      <c r="E99" s="140">
        <v>385628306</v>
      </c>
      <c r="F99" s="49" t="s">
        <v>309</v>
      </c>
      <c r="G99" s="157" t="s">
        <v>541</v>
      </c>
      <c r="H99" s="113">
        <v>1500</v>
      </c>
      <c r="I99" s="112">
        <f t="shared" si="1"/>
        <v>15000000</v>
      </c>
    </row>
    <row r="100" spans="1:9" s="19" customFormat="1" ht="20.25" customHeight="1">
      <c r="A100" s="16">
        <f t="shared" si="0"/>
        <v>65</v>
      </c>
      <c r="B100" s="177">
        <v>69</v>
      </c>
      <c r="C100" s="20" t="s">
        <v>176</v>
      </c>
      <c r="D100" s="22" t="s">
        <v>436</v>
      </c>
      <c r="E100" s="140">
        <v>385672721</v>
      </c>
      <c r="F100" s="49" t="s">
        <v>309</v>
      </c>
      <c r="G100" s="157" t="s">
        <v>542</v>
      </c>
      <c r="H100" s="113">
        <v>700</v>
      </c>
      <c r="I100" s="112">
        <f t="shared" si="1"/>
        <v>7000000</v>
      </c>
    </row>
    <row r="101" spans="1:9" s="19" customFormat="1" ht="20.25" customHeight="1">
      <c r="A101" s="16">
        <f aca="true" t="shared" si="2" ref="A101:A121">A100+1</f>
        <v>66</v>
      </c>
      <c r="B101" s="177">
        <v>70</v>
      </c>
      <c r="C101" s="20" t="s">
        <v>179</v>
      </c>
      <c r="D101" s="22" t="s">
        <v>438</v>
      </c>
      <c r="E101" s="140">
        <v>385024922</v>
      </c>
      <c r="F101" s="49" t="s">
        <v>309</v>
      </c>
      <c r="G101" s="157" t="s">
        <v>543</v>
      </c>
      <c r="H101" s="113">
        <v>1900</v>
      </c>
      <c r="I101" s="112">
        <f aca="true" t="shared" si="3" ref="I101:I122">H101*10000</f>
        <v>19000000</v>
      </c>
    </row>
    <row r="102" spans="1:9" s="19" customFormat="1" ht="20.25" customHeight="1">
      <c r="A102" s="16">
        <f t="shared" si="2"/>
        <v>67</v>
      </c>
      <c r="B102" s="177">
        <v>71</v>
      </c>
      <c r="C102" s="20" t="s">
        <v>181</v>
      </c>
      <c r="D102" s="22" t="s">
        <v>440</v>
      </c>
      <c r="E102" s="140">
        <v>385286299</v>
      </c>
      <c r="F102" s="49" t="s">
        <v>309</v>
      </c>
      <c r="G102" s="157" t="s">
        <v>544</v>
      </c>
      <c r="H102" s="113">
        <v>1000</v>
      </c>
      <c r="I102" s="112">
        <f t="shared" si="3"/>
        <v>10000000</v>
      </c>
    </row>
    <row r="103" spans="1:9" s="19" customFormat="1" ht="20.25" customHeight="1">
      <c r="A103" s="16">
        <f t="shared" si="2"/>
        <v>68</v>
      </c>
      <c r="B103" s="177">
        <v>72</v>
      </c>
      <c r="C103" s="20" t="s">
        <v>182</v>
      </c>
      <c r="D103" s="22" t="s">
        <v>442</v>
      </c>
      <c r="E103" s="140">
        <v>385188461</v>
      </c>
      <c r="F103" s="49" t="s">
        <v>309</v>
      </c>
      <c r="G103" s="157" t="s">
        <v>545</v>
      </c>
      <c r="H103" s="113">
        <v>1500</v>
      </c>
      <c r="I103" s="112">
        <f t="shared" si="3"/>
        <v>15000000</v>
      </c>
    </row>
    <row r="104" spans="1:9" s="19" customFormat="1" ht="20.25" customHeight="1">
      <c r="A104" s="16">
        <f t="shared" si="2"/>
        <v>69</v>
      </c>
      <c r="B104" s="177">
        <v>73</v>
      </c>
      <c r="C104" s="20" t="s">
        <v>183</v>
      </c>
      <c r="D104" s="22" t="s">
        <v>444</v>
      </c>
      <c r="E104" s="140">
        <v>365627079</v>
      </c>
      <c r="F104" s="49" t="s">
        <v>309</v>
      </c>
      <c r="G104" s="157" t="s">
        <v>546</v>
      </c>
      <c r="H104" s="113">
        <v>300</v>
      </c>
      <c r="I104" s="112">
        <f t="shared" si="3"/>
        <v>3000000</v>
      </c>
    </row>
    <row r="105" spans="1:9" s="19" customFormat="1" ht="20.25" customHeight="1">
      <c r="A105" s="16">
        <f t="shared" si="2"/>
        <v>70</v>
      </c>
      <c r="B105" s="177">
        <v>74</v>
      </c>
      <c r="C105" s="20" t="s">
        <v>185</v>
      </c>
      <c r="D105" s="22" t="s">
        <v>447</v>
      </c>
      <c r="E105" s="140">
        <v>385394941</v>
      </c>
      <c r="F105" s="49" t="s">
        <v>309</v>
      </c>
      <c r="G105" s="157" t="s">
        <v>547</v>
      </c>
      <c r="H105" s="113">
        <v>100</v>
      </c>
      <c r="I105" s="112">
        <f t="shared" si="3"/>
        <v>1000000</v>
      </c>
    </row>
    <row r="106" spans="1:9" s="19" customFormat="1" ht="20.25" customHeight="1">
      <c r="A106" s="16">
        <f t="shared" si="2"/>
        <v>71</v>
      </c>
      <c r="B106" s="177">
        <v>75</v>
      </c>
      <c r="C106" s="20" t="s">
        <v>187</v>
      </c>
      <c r="D106" s="22" t="s">
        <v>449</v>
      </c>
      <c r="E106" s="140">
        <v>385551322</v>
      </c>
      <c r="F106" s="49" t="s">
        <v>309</v>
      </c>
      <c r="G106" s="157" t="s">
        <v>548</v>
      </c>
      <c r="H106" s="113">
        <v>100</v>
      </c>
      <c r="I106" s="112">
        <f t="shared" si="3"/>
        <v>1000000</v>
      </c>
    </row>
    <row r="107" spans="1:9" s="19" customFormat="1" ht="20.25" customHeight="1">
      <c r="A107" s="16">
        <f t="shared" si="2"/>
        <v>72</v>
      </c>
      <c r="B107" s="177">
        <v>76</v>
      </c>
      <c r="C107" s="20" t="s">
        <v>189</v>
      </c>
      <c r="D107" s="145" t="s">
        <v>451</v>
      </c>
      <c r="E107" s="140">
        <v>385449569</v>
      </c>
      <c r="F107" s="49" t="s">
        <v>309</v>
      </c>
      <c r="G107" s="157" t="s">
        <v>549</v>
      </c>
      <c r="H107" s="113">
        <v>100</v>
      </c>
      <c r="I107" s="112">
        <f t="shared" si="3"/>
        <v>1000000</v>
      </c>
    </row>
    <row r="108" spans="1:9" s="19" customFormat="1" ht="20.25" customHeight="1">
      <c r="A108" s="16">
        <f t="shared" si="2"/>
        <v>73</v>
      </c>
      <c r="B108" s="177">
        <v>77</v>
      </c>
      <c r="C108" s="20" t="s">
        <v>192</v>
      </c>
      <c r="D108" s="22" t="s">
        <v>453</v>
      </c>
      <c r="E108" s="140">
        <v>385035470</v>
      </c>
      <c r="F108" s="49" t="s">
        <v>309</v>
      </c>
      <c r="G108" s="157" t="s">
        <v>550</v>
      </c>
      <c r="H108" s="113">
        <v>3500</v>
      </c>
      <c r="I108" s="112">
        <f t="shared" si="3"/>
        <v>35000000</v>
      </c>
    </row>
    <row r="109" spans="1:9" s="19" customFormat="1" ht="20.25" customHeight="1">
      <c r="A109" s="16">
        <f t="shared" si="2"/>
        <v>74</v>
      </c>
      <c r="B109" s="177">
        <v>78</v>
      </c>
      <c r="C109" s="20" t="s">
        <v>196</v>
      </c>
      <c r="D109" s="22" t="s">
        <v>455</v>
      </c>
      <c r="E109" s="140">
        <v>385018447</v>
      </c>
      <c r="F109" s="49" t="s">
        <v>309</v>
      </c>
      <c r="G109" s="157" t="s">
        <v>551</v>
      </c>
      <c r="H109" s="113">
        <v>2700</v>
      </c>
      <c r="I109" s="112">
        <f t="shared" si="3"/>
        <v>27000000</v>
      </c>
    </row>
    <row r="110" spans="1:9" s="19" customFormat="1" ht="20.25" customHeight="1">
      <c r="A110" s="16">
        <f t="shared" si="2"/>
        <v>75</v>
      </c>
      <c r="B110" s="177">
        <v>79</v>
      </c>
      <c r="C110" s="20" t="s">
        <v>198</v>
      </c>
      <c r="D110" s="22" t="s">
        <v>457</v>
      </c>
      <c r="E110" s="140">
        <v>385042247</v>
      </c>
      <c r="F110" s="49" t="s">
        <v>309</v>
      </c>
      <c r="G110" s="157" t="s">
        <v>552</v>
      </c>
      <c r="H110" s="113">
        <v>3200</v>
      </c>
      <c r="I110" s="112">
        <f t="shared" si="3"/>
        <v>32000000</v>
      </c>
    </row>
    <row r="111" spans="1:9" s="19" customFormat="1" ht="20.25" customHeight="1">
      <c r="A111" s="16">
        <f t="shared" si="2"/>
        <v>76</v>
      </c>
      <c r="B111" s="177">
        <v>80</v>
      </c>
      <c r="C111" s="20" t="s">
        <v>200</v>
      </c>
      <c r="D111" s="22" t="s">
        <v>459</v>
      </c>
      <c r="E111" s="140">
        <v>385025828</v>
      </c>
      <c r="F111" s="49" t="s">
        <v>309</v>
      </c>
      <c r="G111" s="157" t="s">
        <v>553</v>
      </c>
      <c r="H111" s="113">
        <v>3500</v>
      </c>
      <c r="I111" s="112">
        <f t="shared" si="3"/>
        <v>35000000</v>
      </c>
    </row>
    <row r="112" spans="1:9" s="19" customFormat="1" ht="20.25" customHeight="1">
      <c r="A112" s="16">
        <f t="shared" si="2"/>
        <v>77</v>
      </c>
      <c r="B112" s="177">
        <v>81</v>
      </c>
      <c r="C112" s="20" t="s">
        <v>202</v>
      </c>
      <c r="D112" s="22" t="s">
        <v>457</v>
      </c>
      <c r="E112" s="140">
        <v>385018185</v>
      </c>
      <c r="F112" s="49" t="s">
        <v>309</v>
      </c>
      <c r="G112" s="157" t="s">
        <v>554</v>
      </c>
      <c r="H112" s="113">
        <v>3100</v>
      </c>
      <c r="I112" s="112">
        <f t="shared" si="3"/>
        <v>31000000</v>
      </c>
    </row>
    <row r="113" spans="1:9" s="19" customFormat="1" ht="20.25" customHeight="1">
      <c r="A113" s="16">
        <f t="shared" si="2"/>
        <v>78</v>
      </c>
      <c r="B113" s="177">
        <v>82</v>
      </c>
      <c r="C113" s="20" t="s">
        <v>204</v>
      </c>
      <c r="D113" s="22" t="s">
        <v>462</v>
      </c>
      <c r="E113" s="140">
        <v>385313635</v>
      </c>
      <c r="F113" s="49" t="s">
        <v>309</v>
      </c>
      <c r="G113" s="157" t="s">
        <v>555</v>
      </c>
      <c r="H113" s="113">
        <v>400</v>
      </c>
      <c r="I113" s="112">
        <f t="shared" si="3"/>
        <v>4000000</v>
      </c>
    </row>
    <row r="114" spans="1:9" s="19" customFormat="1" ht="20.25" customHeight="1">
      <c r="A114" s="16">
        <f t="shared" si="2"/>
        <v>79</v>
      </c>
      <c r="B114" s="177">
        <v>83</v>
      </c>
      <c r="C114" s="20" t="s">
        <v>206</v>
      </c>
      <c r="D114" s="22" t="s">
        <v>464</v>
      </c>
      <c r="E114" s="140">
        <v>385672811</v>
      </c>
      <c r="F114" s="49" t="s">
        <v>309</v>
      </c>
      <c r="G114" s="157" t="s">
        <v>556</v>
      </c>
      <c r="H114" s="113">
        <v>1700</v>
      </c>
      <c r="I114" s="112">
        <f t="shared" si="3"/>
        <v>17000000</v>
      </c>
    </row>
    <row r="115" spans="1:9" s="19" customFormat="1" ht="20.25" customHeight="1">
      <c r="A115" s="16">
        <f t="shared" si="2"/>
        <v>80</v>
      </c>
      <c r="B115" s="177">
        <v>84</v>
      </c>
      <c r="C115" s="20" t="s">
        <v>207</v>
      </c>
      <c r="D115" s="22" t="s">
        <v>462</v>
      </c>
      <c r="E115" s="140">
        <v>385035441</v>
      </c>
      <c r="F115" s="49" t="s">
        <v>309</v>
      </c>
      <c r="G115" s="157" t="s">
        <v>557</v>
      </c>
      <c r="H115" s="113">
        <v>3500</v>
      </c>
      <c r="I115" s="112">
        <f t="shared" si="3"/>
        <v>35000000</v>
      </c>
    </row>
    <row r="116" spans="1:9" s="19" customFormat="1" ht="20.25" customHeight="1">
      <c r="A116" s="16">
        <f t="shared" si="2"/>
        <v>81</v>
      </c>
      <c r="B116" s="177">
        <v>85</v>
      </c>
      <c r="C116" s="20" t="s">
        <v>209</v>
      </c>
      <c r="D116" s="22" t="s">
        <v>467</v>
      </c>
      <c r="E116" s="140">
        <v>385715715</v>
      </c>
      <c r="F116" s="49" t="s">
        <v>309</v>
      </c>
      <c r="G116" s="157" t="s">
        <v>558</v>
      </c>
      <c r="H116" s="113">
        <v>3000</v>
      </c>
      <c r="I116" s="112">
        <f t="shared" si="3"/>
        <v>30000000</v>
      </c>
    </row>
    <row r="117" spans="1:9" s="19" customFormat="1" ht="20.25" customHeight="1">
      <c r="A117" s="16">
        <f t="shared" si="2"/>
        <v>82</v>
      </c>
      <c r="B117" s="177">
        <v>86</v>
      </c>
      <c r="C117" s="20" t="s">
        <v>211</v>
      </c>
      <c r="D117" s="22" t="s">
        <v>469</v>
      </c>
      <c r="E117" s="140">
        <v>385588255</v>
      </c>
      <c r="F117" s="49" t="s">
        <v>309</v>
      </c>
      <c r="G117" s="157" t="s">
        <v>559</v>
      </c>
      <c r="H117" s="113">
        <v>3200</v>
      </c>
      <c r="I117" s="112">
        <f t="shared" si="3"/>
        <v>32000000</v>
      </c>
    </row>
    <row r="118" spans="1:9" s="19" customFormat="1" ht="20.25" customHeight="1">
      <c r="A118" s="16">
        <f t="shared" si="2"/>
        <v>83</v>
      </c>
      <c r="B118" s="177">
        <v>87</v>
      </c>
      <c r="C118" s="20" t="s">
        <v>212</v>
      </c>
      <c r="D118" s="22" t="s">
        <v>471</v>
      </c>
      <c r="E118" s="140">
        <v>385301764</v>
      </c>
      <c r="F118" s="49" t="s">
        <v>309</v>
      </c>
      <c r="G118" s="157" t="s">
        <v>560</v>
      </c>
      <c r="H118" s="113">
        <v>700</v>
      </c>
      <c r="I118" s="112">
        <f t="shared" si="3"/>
        <v>7000000</v>
      </c>
    </row>
    <row r="119" spans="1:9" s="19" customFormat="1" ht="20.25" customHeight="1">
      <c r="A119" s="16">
        <f t="shared" si="2"/>
        <v>84</v>
      </c>
      <c r="B119" s="177">
        <v>88</v>
      </c>
      <c r="C119" s="49" t="s">
        <v>215</v>
      </c>
      <c r="D119" s="22" t="s">
        <v>473</v>
      </c>
      <c r="E119" s="140">
        <v>385591966</v>
      </c>
      <c r="F119" s="49" t="s">
        <v>309</v>
      </c>
      <c r="G119" s="148" t="s">
        <v>561</v>
      </c>
      <c r="H119" s="112">
        <v>3300</v>
      </c>
      <c r="I119" s="112">
        <f t="shared" si="3"/>
        <v>33000000</v>
      </c>
    </row>
    <row r="120" spans="1:9" s="19" customFormat="1" ht="20.25" customHeight="1">
      <c r="A120" s="16">
        <f t="shared" si="2"/>
        <v>85</v>
      </c>
      <c r="B120" s="177">
        <v>89</v>
      </c>
      <c r="C120" s="20" t="s">
        <v>216</v>
      </c>
      <c r="D120" s="22" t="s">
        <v>474</v>
      </c>
      <c r="E120" s="140">
        <v>385020563</v>
      </c>
      <c r="F120" s="49" t="s">
        <v>309</v>
      </c>
      <c r="G120" s="157" t="s">
        <v>562</v>
      </c>
      <c r="H120" s="113">
        <v>300</v>
      </c>
      <c r="I120" s="112">
        <f t="shared" si="3"/>
        <v>3000000</v>
      </c>
    </row>
    <row r="121" spans="1:9" s="19" customFormat="1" ht="20.25" customHeight="1">
      <c r="A121" s="16">
        <f t="shared" si="2"/>
        <v>86</v>
      </c>
      <c r="B121" s="177">
        <v>90</v>
      </c>
      <c r="C121" s="49" t="s">
        <v>217</v>
      </c>
      <c r="D121" s="22" t="s">
        <v>476</v>
      </c>
      <c r="E121" s="140">
        <v>381510371</v>
      </c>
      <c r="F121" s="49" t="s">
        <v>309</v>
      </c>
      <c r="G121" s="148" t="s">
        <v>563</v>
      </c>
      <c r="H121" s="112">
        <v>100</v>
      </c>
      <c r="I121" s="112">
        <f t="shared" si="3"/>
        <v>1000000</v>
      </c>
    </row>
    <row r="122" spans="1:9" s="13" customFormat="1" ht="22.5" customHeight="1">
      <c r="A122" s="86">
        <v>87</v>
      </c>
      <c r="B122" s="178">
        <v>91</v>
      </c>
      <c r="C122" s="87" t="s">
        <v>296</v>
      </c>
      <c r="D122" s="161" t="s">
        <v>571</v>
      </c>
      <c r="E122" s="158" t="s">
        <v>568</v>
      </c>
      <c r="F122" s="134" t="s">
        <v>309</v>
      </c>
      <c r="G122" s="158" t="s">
        <v>572</v>
      </c>
      <c r="H122" s="159">
        <v>20000</v>
      </c>
      <c r="I122" s="159">
        <f t="shared" si="3"/>
        <v>200000000</v>
      </c>
    </row>
    <row r="123" spans="1:9" s="13" customFormat="1" ht="20.25" customHeight="1">
      <c r="A123" s="392" t="s">
        <v>587</v>
      </c>
      <c r="B123" s="393"/>
      <c r="C123" s="393"/>
      <c r="D123" s="394"/>
      <c r="E123" s="122"/>
      <c r="F123" s="122"/>
      <c r="G123" s="150"/>
      <c r="H123" s="123">
        <f>SUM(H36:H122)</f>
        <v>149200</v>
      </c>
      <c r="I123" s="123">
        <f>SUM(I36:I122)</f>
        <v>1492000000</v>
      </c>
    </row>
    <row r="124" spans="1:9" s="26" customFormat="1" ht="13.5" customHeight="1">
      <c r="A124" s="24"/>
      <c r="B124" s="174"/>
      <c r="C124" s="24"/>
      <c r="D124" s="24"/>
      <c r="E124" s="24"/>
      <c r="F124" s="24"/>
      <c r="G124" s="154"/>
      <c r="H124" s="24"/>
      <c r="I124" s="189"/>
    </row>
    <row r="125" spans="1:9" s="26" customFormat="1" ht="102" customHeight="1" hidden="1">
      <c r="A125" s="378" t="s">
        <v>248</v>
      </c>
      <c r="B125" s="378"/>
      <c r="C125" s="378"/>
      <c r="D125" s="378"/>
      <c r="E125" s="378"/>
      <c r="F125" s="378"/>
      <c r="G125" s="378"/>
      <c r="H125" s="378"/>
      <c r="I125" s="378"/>
    </row>
    <row r="126" spans="1:9" s="26" customFormat="1" ht="54" customHeight="1" hidden="1">
      <c r="A126" s="362" t="s">
        <v>245</v>
      </c>
      <c r="B126" s="362"/>
      <c r="C126" s="362"/>
      <c r="D126" s="362"/>
      <c r="E126" s="362"/>
      <c r="F126" s="362"/>
      <c r="G126" s="362"/>
      <c r="H126" s="362"/>
      <c r="I126" s="362"/>
    </row>
    <row r="127" spans="1:9" s="26" customFormat="1" ht="34.5" customHeight="1" hidden="1">
      <c r="A127" s="361" t="s">
        <v>244</v>
      </c>
      <c r="B127" s="361"/>
      <c r="C127" s="361"/>
      <c r="D127" s="361"/>
      <c r="E127" s="361"/>
      <c r="F127" s="361"/>
      <c r="G127" s="361"/>
      <c r="H127" s="361"/>
      <c r="I127" s="361"/>
    </row>
    <row r="128" spans="1:9" s="26" customFormat="1" ht="36.75" customHeight="1" hidden="1">
      <c r="A128" s="361" t="s">
        <v>243</v>
      </c>
      <c r="B128" s="361"/>
      <c r="C128" s="361"/>
      <c r="D128" s="361"/>
      <c r="E128" s="361"/>
      <c r="F128" s="361"/>
      <c r="G128" s="361"/>
      <c r="H128" s="361"/>
      <c r="I128" s="361"/>
    </row>
    <row r="129" spans="1:9" s="8" customFormat="1" ht="9" customHeight="1" hidden="1">
      <c r="A129" s="28"/>
      <c r="B129" s="173"/>
      <c r="C129" s="89"/>
      <c r="D129" s="89"/>
      <c r="E129" s="89"/>
      <c r="F129" s="89"/>
      <c r="G129" s="89"/>
      <c r="H129" s="89"/>
      <c r="I129" s="190"/>
    </row>
    <row r="130" spans="1:9" s="8" customFormat="1" ht="21.75" customHeight="1" hidden="1">
      <c r="A130" s="28"/>
      <c r="B130" s="173"/>
      <c r="C130" s="47" t="s">
        <v>240</v>
      </c>
      <c r="D130" s="47"/>
      <c r="E130" s="47"/>
      <c r="F130" s="47"/>
      <c r="G130" s="155"/>
      <c r="H130" s="47"/>
      <c r="I130" s="191"/>
    </row>
    <row r="131" spans="1:9" s="8" customFormat="1" ht="21.75" customHeight="1" hidden="1">
      <c r="A131" s="28"/>
      <c r="B131" s="173"/>
      <c r="C131" s="48" t="s">
        <v>247</v>
      </c>
      <c r="D131" s="48"/>
      <c r="E131" s="48"/>
      <c r="F131" s="48"/>
      <c r="G131" s="156"/>
      <c r="H131" s="48"/>
      <c r="I131" s="192"/>
    </row>
    <row r="132" spans="3:9" ht="17.25" customHeight="1" hidden="1">
      <c r="C132" s="48" t="s">
        <v>241</v>
      </c>
      <c r="D132" s="48"/>
      <c r="E132" s="48"/>
      <c r="F132" s="48"/>
      <c r="G132" s="156"/>
      <c r="H132" s="48"/>
      <c r="I132" s="192"/>
    </row>
    <row r="133" spans="3:9" ht="17.25" customHeight="1" hidden="1">
      <c r="C133" s="48" t="s">
        <v>246</v>
      </c>
      <c r="D133" s="48"/>
      <c r="E133" s="48"/>
      <c r="F133" s="48"/>
      <c r="G133" s="156"/>
      <c r="H133" s="48"/>
      <c r="I133" s="192"/>
    </row>
    <row r="134" spans="3:9" ht="17.25" customHeight="1" hidden="1">
      <c r="C134" s="48" t="s">
        <v>242</v>
      </c>
      <c r="D134" s="48"/>
      <c r="E134" s="48"/>
      <c r="F134" s="48"/>
      <c r="G134" s="156"/>
      <c r="H134" s="48"/>
      <c r="I134" s="192"/>
    </row>
    <row r="135" spans="1:9" ht="15" customHeight="1">
      <c r="A135" s="396" t="s">
        <v>317</v>
      </c>
      <c r="B135" s="396"/>
      <c r="C135" s="396"/>
      <c r="D135" s="396"/>
      <c r="E135" s="395" t="s">
        <v>315</v>
      </c>
      <c r="F135" s="395"/>
      <c r="G135" s="395"/>
      <c r="H135" s="395"/>
      <c r="I135" s="395"/>
    </row>
    <row r="136" spans="3:9" ht="17.25" customHeight="1">
      <c r="C136" s="107"/>
      <c r="D136" s="107"/>
      <c r="E136" s="395" t="s">
        <v>316</v>
      </c>
      <c r="F136" s="395"/>
      <c r="G136" s="395"/>
      <c r="H136" s="395"/>
      <c r="I136" s="395"/>
    </row>
    <row r="137" spans="1:9" s="8" customFormat="1" ht="20.25" customHeight="1">
      <c r="A137" s="28"/>
      <c r="B137" s="173"/>
      <c r="C137" s="33"/>
      <c r="D137" s="33"/>
      <c r="E137" s="33"/>
      <c r="F137" s="33"/>
      <c r="G137" s="33"/>
      <c r="H137" s="33"/>
      <c r="I137" s="193"/>
    </row>
    <row r="138" spans="3:9" ht="20.25" customHeight="1">
      <c r="C138" s="36"/>
      <c r="D138" s="36"/>
      <c r="E138" s="36"/>
      <c r="F138" s="36"/>
      <c r="G138" s="36"/>
      <c r="H138" s="36"/>
      <c r="I138" s="194"/>
    </row>
  </sheetData>
  <sheetProtection/>
  <mergeCells count="28">
    <mergeCell ref="E1:I1"/>
    <mergeCell ref="E2:I2"/>
    <mergeCell ref="A5:D5"/>
    <mergeCell ref="E5:I5"/>
    <mergeCell ref="A24:D24"/>
    <mergeCell ref="A7:I7"/>
    <mergeCell ref="A8:I8"/>
    <mergeCell ref="B3:C3"/>
    <mergeCell ref="A135:D135"/>
    <mergeCell ref="E135:I135"/>
    <mergeCell ref="A125:I125"/>
    <mergeCell ref="A9:I9"/>
    <mergeCell ref="A26:E26"/>
    <mergeCell ref="A12:I12"/>
    <mergeCell ref="A28:I28"/>
    <mergeCell ref="A20:D20"/>
    <mergeCell ref="A11:D11"/>
    <mergeCell ref="A18:D18"/>
    <mergeCell ref="A123:D123"/>
    <mergeCell ref="A29:I29"/>
    <mergeCell ref="A30:I30"/>
    <mergeCell ref="E136:I136"/>
    <mergeCell ref="A31:I31"/>
    <mergeCell ref="A32:I32"/>
    <mergeCell ref="A33:I33"/>
    <mergeCell ref="A126:I126"/>
    <mergeCell ref="A127:I127"/>
    <mergeCell ref="A128:I128"/>
  </mergeCells>
  <printOptions/>
  <pageMargins left="0.1968503937007874" right="0.1968503937007874" top="0.36" bottom="0.3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I143"/>
  <sheetViews>
    <sheetView zoomScalePageLayoutView="0" workbookViewId="0" topLeftCell="A65">
      <selection activeCell="D129" sqref="D129"/>
    </sheetView>
  </sheetViews>
  <sheetFormatPr defaultColWidth="9.140625" defaultRowHeight="20.25" customHeight="1"/>
  <cols>
    <col min="1" max="1" width="5.140625" style="30" customWidth="1"/>
    <col min="2" max="2" width="6.28125" style="31" customWidth="1"/>
    <col min="3" max="3" width="22.140625" style="31" customWidth="1"/>
    <col min="4" max="4" width="42.00390625" style="31" customWidth="1"/>
    <col min="5" max="5" width="14.00390625" style="31" customWidth="1"/>
    <col min="6" max="6" width="10.140625" style="31" customWidth="1"/>
    <col min="7" max="7" width="13.421875" style="31" customWidth="1"/>
    <col min="8" max="8" width="13.140625" style="31" customWidth="1"/>
    <col min="9" max="9" width="17.421875" style="31" customWidth="1"/>
    <col min="10" max="16384" width="9.140625" style="31" customWidth="1"/>
  </cols>
  <sheetData>
    <row r="1" spans="1:9" s="1" customFormat="1" ht="18.75" customHeight="1">
      <c r="A1" s="404" t="s">
        <v>600</v>
      </c>
      <c r="B1" s="404"/>
      <c r="C1" s="404"/>
      <c r="D1" s="404"/>
      <c r="E1" s="404"/>
      <c r="F1" s="404"/>
      <c r="G1" s="404"/>
      <c r="H1" s="404"/>
      <c r="I1" s="404"/>
    </row>
    <row r="2" spans="1:9" s="1" customFormat="1" ht="20.25" customHeight="1">
      <c r="A2" s="90"/>
      <c r="B2" s="405" t="s">
        <v>599</v>
      </c>
      <c r="C2" s="405"/>
      <c r="D2" s="381" t="s">
        <v>601</v>
      </c>
      <c r="E2" s="381"/>
      <c r="F2" s="381"/>
      <c r="G2" s="381"/>
      <c r="H2" s="381"/>
      <c r="I2" s="381"/>
    </row>
    <row r="3" spans="1:8" s="1" customFormat="1" ht="9.75" customHeight="1">
      <c r="A3" s="110" t="s">
        <v>312</v>
      </c>
      <c r="B3" s="107" t="s">
        <v>313</v>
      </c>
      <c r="C3" s="110"/>
      <c r="D3" s="110"/>
      <c r="E3" s="110"/>
      <c r="F3" s="108"/>
      <c r="G3" s="110"/>
      <c r="H3" s="110"/>
    </row>
    <row r="4" spans="1:9" s="1" customFormat="1" ht="15" customHeight="1">
      <c r="A4" s="400" t="s">
        <v>598</v>
      </c>
      <c r="B4" s="400"/>
      <c r="C4" s="400"/>
      <c r="D4" s="368" t="s">
        <v>602</v>
      </c>
      <c r="E4" s="368"/>
      <c r="F4" s="368"/>
      <c r="G4" s="368"/>
      <c r="H4" s="368"/>
      <c r="I4" s="368"/>
    </row>
    <row r="5" spans="1:8" s="1" customFormat="1" ht="14.25" customHeight="1">
      <c r="A5" s="45"/>
      <c r="B5" s="45"/>
      <c r="C5" s="45"/>
      <c r="D5" s="45"/>
      <c r="E5" s="45"/>
      <c r="F5" s="45"/>
      <c r="G5" s="45"/>
      <c r="H5" s="45"/>
    </row>
    <row r="6" spans="1:9" s="7" customFormat="1" ht="18.75" customHeight="1">
      <c r="A6" s="382" t="s">
        <v>595</v>
      </c>
      <c r="B6" s="382"/>
      <c r="C6" s="382"/>
      <c r="D6" s="382"/>
      <c r="E6" s="382"/>
      <c r="F6" s="382"/>
      <c r="G6" s="382"/>
      <c r="H6" s="382"/>
      <c r="I6" s="382"/>
    </row>
    <row r="7" spans="1:9" s="7" customFormat="1" ht="17.25" customHeight="1">
      <c r="A7" s="382" t="s">
        <v>307</v>
      </c>
      <c r="B7" s="382"/>
      <c r="C7" s="382"/>
      <c r="D7" s="382"/>
      <c r="E7" s="382"/>
      <c r="F7" s="382"/>
      <c r="G7" s="382"/>
      <c r="H7" s="382"/>
      <c r="I7" s="382"/>
    </row>
    <row r="8" spans="1:8" s="7" customFormat="1" ht="13.5" customHeight="1">
      <c r="A8" s="42"/>
      <c r="B8" s="42"/>
      <c r="C8" s="42"/>
      <c r="D8" s="42"/>
      <c r="E8" s="42"/>
      <c r="F8" s="42"/>
      <c r="G8" s="42"/>
      <c r="H8" s="42"/>
    </row>
    <row r="9" spans="1:9" s="7" customFormat="1" ht="17.25" customHeight="1">
      <c r="A9" s="398" t="s">
        <v>319</v>
      </c>
      <c r="B9" s="398"/>
      <c r="C9" s="398"/>
      <c r="D9" s="398"/>
      <c r="E9" s="398"/>
      <c r="F9" s="398"/>
      <c r="G9" s="398"/>
      <c r="H9" s="398"/>
      <c r="I9" s="398"/>
    </row>
    <row r="10" spans="1:7" s="19" customFormat="1" ht="20.25" customHeight="1">
      <c r="A10" s="362" t="s">
        <v>584</v>
      </c>
      <c r="B10" s="362"/>
      <c r="C10" s="362"/>
      <c r="D10" s="362"/>
      <c r="G10" s="8"/>
    </row>
    <row r="11" spans="1:7" s="19" customFormat="1" ht="13.5" customHeight="1">
      <c r="A11" s="162"/>
      <c r="B11" s="168"/>
      <c r="C11" s="162"/>
      <c r="D11" s="162"/>
      <c r="G11" s="8"/>
    </row>
    <row r="12" spans="1:9" s="15" customFormat="1" ht="51" customHeight="1">
      <c r="A12" s="92" t="s">
        <v>3</v>
      </c>
      <c r="B12" s="169" t="s">
        <v>588</v>
      </c>
      <c r="C12" s="14" t="s">
        <v>583</v>
      </c>
      <c r="D12" s="14" t="s">
        <v>577</v>
      </c>
      <c r="E12" s="14" t="s">
        <v>576</v>
      </c>
      <c r="F12" s="14" t="s">
        <v>257</v>
      </c>
      <c r="G12" s="14" t="s">
        <v>305</v>
      </c>
      <c r="H12" s="14" t="s">
        <v>306</v>
      </c>
      <c r="I12" s="14" t="s">
        <v>320</v>
      </c>
    </row>
    <row r="13" spans="1:9" s="13" customFormat="1" ht="16.5" customHeight="1">
      <c r="A13" s="114">
        <v>1</v>
      </c>
      <c r="B13" s="175">
        <v>1</v>
      </c>
      <c r="C13" s="115" t="s">
        <v>573</v>
      </c>
      <c r="D13" s="115" t="s">
        <v>574</v>
      </c>
      <c r="E13" s="133"/>
      <c r="F13" s="134" t="s">
        <v>309</v>
      </c>
      <c r="G13" s="147" t="s">
        <v>575</v>
      </c>
      <c r="H13" s="135">
        <v>4467300</v>
      </c>
      <c r="I13" s="136">
        <f>H13*10000</f>
        <v>44673000000</v>
      </c>
    </row>
    <row r="14" spans="1:9" s="13" customFormat="1" ht="33.75" customHeight="1">
      <c r="A14" s="114">
        <v>2</v>
      </c>
      <c r="B14" s="175">
        <v>2</v>
      </c>
      <c r="C14" s="115" t="s">
        <v>17</v>
      </c>
      <c r="D14" s="115" t="s">
        <v>578</v>
      </c>
      <c r="E14" s="133"/>
      <c r="F14" s="134" t="s">
        <v>309</v>
      </c>
      <c r="G14" s="179" t="s">
        <v>479</v>
      </c>
      <c r="H14" s="135">
        <v>3350500</v>
      </c>
      <c r="I14" s="136">
        <f>H14*10000</f>
        <v>33505000000</v>
      </c>
    </row>
    <row r="15" spans="1:9" s="13" customFormat="1" ht="16.5" customHeight="1">
      <c r="A15" s="114">
        <v>3</v>
      </c>
      <c r="B15" s="175">
        <v>3</v>
      </c>
      <c r="C15" s="115" t="s">
        <v>26</v>
      </c>
      <c r="D15" s="115" t="s">
        <v>579</v>
      </c>
      <c r="E15" s="133"/>
      <c r="F15" s="134" t="s">
        <v>309</v>
      </c>
      <c r="G15" s="157" t="s">
        <v>487</v>
      </c>
      <c r="H15" s="135">
        <v>3199800</v>
      </c>
      <c r="I15" s="136">
        <f>H15*10000</f>
        <v>31998000000</v>
      </c>
    </row>
    <row r="16" spans="1:9" s="19" customFormat="1" ht="20.25" customHeight="1">
      <c r="A16" s="401" t="s">
        <v>587</v>
      </c>
      <c r="B16" s="402"/>
      <c r="C16" s="402"/>
      <c r="D16" s="403"/>
      <c r="E16" s="38"/>
      <c r="F16" s="38"/>
      <c r="G16" s="153"/>
      <c r="H16" s="38">
        <f>SUM(H13:H15)</f>
        <v>11017600</v>
      </c>
      <c r="I16" s="38">
        <f>SUM(I13:I15)</f>
        <v>110176000000</v>
      </c>
    </row>
    <row r="17" spans="1:9" s="7" customFormat="1" ht="8.25" customHeight="1">
      <c r="A17" s="42"/>
      <c r="B17" s="167"/>
      <c r="C17" s="42"/>
      <c r="D17" s="42"/>
      <c r="E17" s="42"/>
      <c r="F17" s="42"/>
      <c r="G17" s="42"/>
      <c r="H17" s="42"/>
      <c r="I17" s="42"/>
    </row>
    <row r="18" spans="1:9" s="119" customFormat="1" ht="20.25" customHeight="1">
      <c r="A18" s="399" t="s">
        <v>308</v>
      </c>
      <c r="B18" s="399"/>
      <c r="C18" s="399"/>
      <c r="D18" s="399"/>
      <c r="E18" s="120"/>
      <c r="F18" s="120"/>
      <c r="G18" s="151"/>
      <c r="H18" s="121"/>
      <c r="I18" s="120"/>
    </row>
    <row r="19" spans="1:9" s="119" customFormat="1" ht="11.25" customHeight="1">
      <c r="A19" s="116"/>
      <c r="B19" s="170"/>
      <c r="C19" s="116"/>
      <c r="D19" s="116"/>
      <c r="E19" s="117"/>
      <c r="F19" s="117"/>
      <c r="G19" s="152"/>
      <c r="H19" s="118"/>
      <c r="I19" s="117"/>
    </row>
    <row r="20" spans="1:9" s="15" customFormat="1" ht="78.75" customHeight="1">
      <c r="A20" s="92" t="s">
        <v>3</v>
      </c>
      <c r="B20" s="169" t="s">
        <v>588</v>
      </c>
      <c r="C20" s="14" t="s">
        <v>583</v>
      </c>
      <c r="D20" s="14" t="s">
        <v>303</v>
      </c>
      <c r="E20" s="14" t="s">
        <v>582</v>
      </c>
      <c r="F20" s="14" t="s">
        <v>257</v>
      </c>
      <c r="G20" s="14" t="s">
        <v>305</v>
      </c>
      <c r="H20" s="14" t="s">
        <v>306</v>
      </c>
      <c r="I20" s="14" t="s">
        <v>320</v>
      </c>
    </row>
    <row r="21" spans="1:9" s="13" customFormat="1" ht="33" customHeight="1">
      <c r="A21" s="114">
        <v>1</v>
      </c>
      <c r="B21" s="176">
        <v>4</v>
      </c>
      <c r="C21" s="115" t="s">
        <v>589</v>
      </c>
      <c r="D21" s="115" t="s">
        <v>565</v>
      </c>
      <c r="E21" s="133">
        <v>1900578483</v>
      </c>
      <c r="F21" s="134" t="s">
        <v>309</v>
      </c>
      <c r="G21" s="147" t="s">
        <v>478</v>
      </c>
      <c r="H21" s="135">
        <v>2000</v>
      </c>
      <c r="I21" s="136">
        <f>H21*10000</f>
        <v>20000000</v>
      </c>
    </row>
    <row r="22" spans="1:9" s="19" customFormat="1" ht="18.75" customHeight="1">
      <c r="A22" s="401" t="s">
        <v>587</v>
      </c>
      <c r="B22" s="402"/>
      <c r="C22" s="402"/>
      <c r="D22" s="403"/>
      <c r="E22" s="38"/>
      <c r="F22" s="38"/>
      <c r="G22" s="153"/>
      <c r="H22" s="38">
        <f>SUM(H21:H21)</f>
        <v>2000</v>
      </c>
      <c r="I22" s="38">
        <f>SUM(I21:I21)</f>
        <v>20000000</v>
      </c>
    </row>
    <row r="23" spans="1:9" s="7" customFormat="1" ht="13.5" customHeight="1">
      <c r="A23" s="42"/>
      <c r="B23" s="167"/>
      <c r="C23" s="42"/>
      <c r="D23" s="42"/>
      <c r="E23" s="42"/>
      <c r="F23" s="42"/>
      <c r="G23" s="42"/>
      <c r="H23" s="42"/>
      <c r="I23" s="42"/>
    </row>
    <row r="24" spans="1:9" s="7" customFormat="1" ht="18.75" customHeight="1">
      <c r="A24" s="397" t="s">
        <v>585</v>
      </c>
      <c r="B24" s="397"/>
      <c r="C24" s="397"/>
      <c r="D24" s="397"/>
      <c r="E24" s="397"/>
      <c r="F24" s="111"/>
      <c r="G24" s="42"/>
      <c r="H24" s="111"/>
      <c r="I24" s="111"/>
    </row>
    <row r="25" spans="1:9" s="7" customFormat="1" ht="18.75" customHeight="1">
      <c r="A25" s="397" t="s">
        <v>596</v>
      </c>
      <c r="B25" s="397"/>
      <c r="C25" s="397"/>
      <c r="D25" s="397"/>
      <c r="E25" s="397"/>
      <c r="F25" s="397"/>
      <c r="G25" s="397"/>
      <c r="H25" s="397"/>
      <c r="I25" s="397"/>
    </row>
    <row r="26" spans="1:9" s="7" customFormat="1" ht="12" customHeight="1">
      <c r="A26" s="196"/>
      <c r="B26" s="196"/>
      <c r="C26" s="196"/>
      <c r="D26" s="196"/>
      <c r="E26" s="196"/>
      <c r="F26" s="196"/>
      <c r="G26" s="196"/>
      <c r="H26" s="196"/>
      <c r="I26" s="196"/>
    </row>
    <row r="27" spans="1:9" s="7" customFormat="1" ht="46.5" customHeight="1">
      <c r="A27" s="92" t="s">
        <v>3</v>
      </c>
      <c r="B27" s="169" t="s">
        <v>588</v>
      </c>
      <c r="C27" s="14" t="s">
        <v>583</v>
      </c>
      <c r="D27" s="14" t="s">
        <v>303</v>
      </c>
      <c r="E27" s="14" t="s">
        <v>581</v>
      </c>
      <c r="F27" s="14" t="s">
        <v>257</v>
      </c>
      <c r="G27" s="14" t="s">
        <v>305</v>
      </c>
      <c r="H27" s="14" t="s">
        <v>306</v>
      </c>
      <c r="I27" s="14" t="s">
        <v>320</v>
      </c>
    </row>
    <row r="28" spans="1:9" s="19" customFormat="1" ht="20.25" customHeight="1">
      <c r="A28" s="16">
        <v>1</v>
      </c>
      <c r="B28" s="177">
        <v>5</v>
      </c>
      <c r="C28" s="49" t="s">
        <v>20</v>
      </c>
      <c r="D28" s="22" t="s">
        <v>325</v>
      </c>
      <c r="E28" s="138">
        <v>385301197</v>
      </c>
      <c r="F28" s="49" t="s">
        <v>309</v>
      </c>
      <c r="G28" s="148" t="s">
        <v>480</v>
      </c>
      <c r="H28" s="112">
        <v>2000</v>
      </c>
      <c r="I28" s="131">
        <f>H28*10000</f>
        <v>20000000</v>
      </c>
    </row>
    <row r="29" spans="1:9" s="19" customFormat="1" ht="20.25" customHeight="1">
      <c r="A29" s="16">
        <f>A28+1</f>
        <v>2</v>
      </c>
      <c r="B29" s="177">
        <v>6</v>
      </c>
      <c r="C29" s="20" t="s">
        <v>91</v>
      </c>
      <c r="D29" s="22" t="s">
        <v>321</v>
      </c>
      <c r="E29" s="140">
        <v>385296616</v>
      </c>
      <c r="F29" s="49" t="s">
        <v>309</v>
      </c>
      <c r="G29" s="157" t="s">
        <v>503</v>
      </c>
      <c r="H29" s="113">
        <v>5000</v>
      </c>
      <c r="I29" s="131">
        <f>H29*10000</f>
        <v>50000000</v>
      </c>
    </row>
    <row r="30" spans="1:9" s="19" customFormat="1" ht="20.25" customHeight="1">
      <c r="A30" s="16">
        <f>A29+1</f>
        <v>3</v>
      </c>
      <c r="B30" s="177">
        <v>7</v>
      </c>
      <c r="C30" s="20" t="s">
        <v>137</v>
      </c>
      <c r="D30" s="22" t="s">
        <v>404</v>
      </c>
      <c r="E30" s="140">
        <v>385301784</v>
      </c>
      <c r="F30" s="49" t="s">
        <v>309</v>
      </c>
      <c r="G30" s="157" t="s">
        <v>527</v>
      </c>
      <c r="H30" s="113">
        <v>3900</v>
      </c>
      <c r="I30" s="131">
        <f>H30*10000</f>
        <v>39000000</v>
      </c>
    </row>
    <row r="31" spans="1:9" s="13" customFormat="1" ht="30.75" customHeight="1">
      <c r="A31" s="86">
        <v>4</v>
      </c>
      <c r="B31" s="178">
        <v>8</v>
      </c>
      <c r="C31" s="87" t="s">
        <v>296</v>
      </c>
      <c r="D31" s="161" t="s">
        <v>571</v>
      </c>
      <c r="E31" s="158" t="s">
        <v>568</v>
      </c>
      <c r="F31" s="134" t="s">
        <v>309</v>
      </c>
      <c r="G31" s="158" t="s">
        <v>572</v>
      </c>
      <c r="H31" s="159">
        <v>20000</v>
      </c>
      <c r="I31" s="160">
        <f>H31*10000</f>
        <v>200000000</v>
      </c>
    </row>
    <row r="32" spans="1:9" s="13" customFormat="1" ht="20.25" customHeight="1">
      <c r="A32" s="392" t="s">
        <v>587</v>
      </c>
      <c r="B32" s="393"/>
      <c r="C32" s="393"/>
      <c r="D32" s="394"/>
      <c r="E32" s="122"/>
      <c r="F32" s="122"/>
      <c r="G32" s="150"/>
      <c r="H32" s="123">
        <f>SUM(H28:H31)</f>
        <v>30900</v>
      </c>
      <c r="I32" s="132">
        <f>SUM(I28:I31)</f>
        <v>309000000</v>
      </c>
    </row>
    <row r="33" spans="1:9" s="13" customFormat="1" ht="12.75" customHeight="1">
      <c r="A33" s="210"/>
      <c r="B33" s="210"/>
      <c r="C33" s="210"/>
      <c r="D33" s="210"/>
      <c r="E33" s="211"/>
      <c r="F33" s="211"/>
      <c r="G33" s="212"/>
      <c r="H33" s="213"/>
      <c r="I33" s="214"/>
    </row>
    <row r="34" spans="1:9" s="13" customFormat="1" ht="16.5" customHeight="1">
      <c r="A34" s="399" t="s">
        <v>597</v>
      </c>
      <c r="B34" s="399"/>
      <c r="C34" s="399"/>
      <c r="D34" s="399"/>
      <c r="E34" s="399"/>
      <c r="F34" s="399"/>
      <c r="G34" s="399"/>
      <c r="H34" s="399"/>
      <c r="I34" s="399"/>
    </row>
    <row r="35" spans="1:9" s="7" customFormat="1" ht="61.5" customHeight="1" hidden="1">
      <c r="A35" s="371" t="s">
        <v>225</v>
      </c>
      <c r="B35" s="371"/>
      <c r="C35" s="371"/>
      <c r="D35" s="371"/>
      <c r="E35" s="371"/>
      <c r="F35" s="371"/>
      <c r="G35" s="371"/>
      <c r="H35" s="371"/>
      <c r="I35" s="371"/>
    </row>
    <row r="36" spans="1:9" s="7" customFormat="1" ht="63" customHeight="1" hidden="1">
      <c r="A36" s="369" t="s">
        <v>226</v>
      </c>
      <c r="B36" s="369"/>
      <c r="C36" s="369"/>
      <c r="D36" s="369"/>
      <c r="E36" s="369"/>
      <c r="F36" s="369"/>
      <c r="G36" s="369"/>
      <c r="H36" s="369"/>
      <c r="I36" s="369"/>
    </row>
    <row r="37" spans="1:9" s="7" customFormat="1" ht="51" customHeight="1" hidden="1">
      <c r="A37" s="370" t="s">
        <v>227</v>
      </c>
      <c r="B37" s="370"/>
      <c r="C37" s="370"/>
      <c r="D37" s="370"/>
      <c r="E37" s="370"/>
      <c r="F37" s="370"/>
      <c r="G37" s="370"/>
      <c r="H37" s="370"/>
      <c r="I37" s="370"/>
    </row>
    <row r="38" spans="1:9" s="7" customFormat="1" ht="63" customHeight="1" hidden="1">
      <c r="A38" s="370" t="s">
        <v>229</v>
      </c>
      <c r="B38" s="370"/>
      <c r="C38" s="370"/>
      <c r="D38" s="370"/>
      <c r="E38" s="370"/>
      <c r="F38" s="370"/>
      <c r="G38" s="370"/>
      <c r="H38" s="370"/>
      <c r="I38" s="370"/>
    </row>
    <row r="39" spans="1:9" s="7" customFormat="1" ht="53.25" customHeight="1" hidden="1">
      <c r="A39" s="371" t="s">
        <v>228</v>
      </c>
      <c r="B39" s="371"/>
      <c r="C39" s="371"/>
      <c r="D39" s="371"/>
      <c r="E39" s="371"/>
      <c r="F39" s="371"/>
      <c r="G39" s="371"/>
      <c r="H39" s="371"/>
      <c r="I39" s="371"/>
    </row>
    <row r="40" spans="1:9" s="7" customFormat="1" ht="57.75" customHeight="1" hidden="1">
      <c r="A40" s="365" t="s">
        <v>239</v>
      </c>
      <c r="B40" s="365"/>
      <c r="C40" s="365"/>
      <c r="D40" s="365"/>
      <c r="E40" s="365"/>
      <c r="F40" s="365"/>
      <c r="G40" s="365"/>
      <c r="H40" s="365"/>
      <c r="I40" s="365"/>
    </row>
    <row r="41" spans="1:2" s="8" customFormat="1" ht="12" customHeight="1" hidden="1">
      <c r="A41" s="44"/>
      <c r="B41" s="172"/>
    </row>
    <row r="42" spans="1:2" s="8" customFormat="1" ht="12.75" customHeight="1">
      <c r="A42" s="44"/>
      <c r="B42" s="172"/>
    </row>
    <row r="43" spans="1:9" s="15" customFormat="1" ht="45" customHeight="1">
      <c r="A43" s="92" t="s">
        <v>3</v>
      </c>
      <c r="B43" s="169" t="s">
        <v>588</v>
      </c>
      <c r="C43" s="14" t="s">
        <v>583</v>
      </c>
      <c r="D43" s="14" t="s">
        <v>303</v>
      </c>
      <c r="E43" s="14" t="s">
        <v>581</v>
      </c>
      <c r="F43" s="14" t="s">
        <v>257</v>
      </c>
      <c r="G43" s="14" t="s">
        <v>305</v>
      </c>
      <c r="H43" s="14" t="s">
        <v>306</v>
      </c>
      <c r="I43" s="14" t="s">
        <v>320</v>
      </c>
    </row>
    <row r="44" spans="1:9" s="19" customFormat="1" ht="20.25" customHeight="1">
      <c r="A44" s="16">
        <v>1</v>
      </c>
      <c r="B44" s="177">
        <v>9</v>
      </c>
      <c r="C44" s="49" t="s">
        <v>17</v>
      </c>
      <c r="D44" s="22" t="s">
        <v>321</v>
      </c>
      <c r="E44" s="138">
        <v>385393202</v>
      </c>
      <c r="F44" s="49" t="s">
        <v>309</v>
      </c>
      <c r="G44" s="148" t="s">
        <v>479</v>
      </c>
      <c r="H44" s="112">
        <v>4200</v>
      </c>
      <c r="I44" s="131">
        <f>H44*10000</f>
        <v>42000000</v>
      </c>
    </row>
    <row r="45" spans="1:9" s="205" customFormat="1" ht="20.25" customHeight="1">
      <c r="A45" s="197">
        <f aca="true" t="shared" si="0" ref="A45:A108">A44+1</f>
        <v>2</v>
      </c>
      <c r="B45" s="198">
        <v>10</v>
      </c>
      <c r="C45" s="199" t="s">
        <v>20</v>
      </c>
      <c r="D45" s="200" t="s">
        <v>325</v>
      </c>
      <c r="E45" s="201">
        <v>385301197</v>
      </c>
      <c r="F45" s="199" t="s">
        <v>309</v>
      </c>
      <c r="G45" s="202" t="s">
        <v>480</v>
      </c>
      <c r="H45" s="203">
        <v>4300</v>
      </c>
      <c r="I45" s="204">
        <f aca="true" t="shared" si="1" ref="I45:I108">H45*10000</f>
        <v>43000000</v>
      </c>
    </row>
    <row r="46" spans="1:9" s="19" customFormat="1" ht="20.25" customHeight="1">
      <c r="A46" s="16">
        <v>3</v>
      </c>
      <c r="B46" s="177">
        <v>11</v>
      </c>
      <c r="C46" s="20" t="s">
        <v>26</v>
      </c>
      <c r="D46" s="22" t="s">
        <v>327</v>
      </c>
      <c r="E46" s="140">
        <v>385185372</v>
      </c>
      <c r="F46" s="49" t="s">
        <v>309</v>
      </c>
      <c r="G46" s="157" t="s">
        <v>487</v>
      </c>
      <c r="H46" s="113">
        <v>1000</v>
      </c>
      <c r="I46" s="131">
        <f t="shared" si="1"/>
        <v>10000000</v>
      </c>
    </row>
    <row r="47" spans="1:9" s="19" customFormat="1" ht="20.25" customHeight="1">
      <c r="A47" s="16">
        <f t="shared" si="0"/>
        <v>4</v>
      </c>
      <c r="B47" s="177">
        <v>12</v>
      </c>
      <c r="C47" s="20" t="s">
        <v>29</v>
      </c>
      <c r="D47" s="22" t="s">
        <v>328</v>
      </c>
      <c r="E47" s="140">
        <v>385387658</v>
      </c>
      <c r="F47" s="49" t="s">
        <v>309</v>
      </c>
      <c r="G47" s="157" t="s">
        <v>481</v>
      </c>
      <c r="H47" s="113">
        <v>3400</v>
      </c>
      <c r="I47" s="131">
        <f t="shared" si="1"/>
        <v>34000000</v>
      </c>
    </row>
    <row r="48" spans="1:9" s="19" customFormat="1" ht="20.25" customHeight="1">
      <c r="A48" s="16">
        <f t="shared" si="0"/>
        <v>5</v>
      </c>
      <c r="B48" s="177">
        <v>13</v>
      </c>
      <c r="C48" s="49" t="s">
        <v>32</v>
      </c>
      <c r="D48" s="22" t="s">
        <v>329</v>
      </c>
      <c r="E48" s="140">
        <v>385491818</v>
      </c>
      <c r="F48" s="49" t="s">
        <v>309</v>
      </c>
      <c r="G48" s="148" t="s">
        <v>482</v>
      </c>
      <c r="H48" s="112">
        <v>900</v>
      </c>
      <c r="I48" s="131">
        <f t="shared" si="1"/>
        <v>9000000</v>
      </c>
    </row>
    <row r="49" spans="1:9" s="19" customFormat="1" ht="20.25" customHeight="1">
      <c r="A49" s="16">
        <f t="shared" si="0"/>
        <v>6</v>
      </c>
      <c r="B49" s="177">
        <v>14</v>
      </c>
      <c r="C49" s="49" t="s">
        <v>35</v>
      </c>
      <c r="D49" s="22" t="s">
        <v>331</v>
      </c>
      <c r="E49" s="140">
        <v>385545555</v>
      </c>
      <c r="F49" s="49" t="s">
        <v>309</v>
      </c>
      <c r="G49" s="148" t="s">
        <v>483</v>
      </c>
      <c r="H49" s="112">
        <v>1000</v>
      </c>
      <c r="I49" s="131">
        <f t="shared" si="1"/>
        <v>10000000</v>
      </c>
    </row>
    <row r="50" spans="1:9" s="19" customFormat="1" ht="20.25" customHeight="1">
      <c r="A50" s="16">
        <f t="shared" si="0"/>
        <v>7</v>
      </c>
      <c r="B50" s="177">
        <v>15</v>
      </c>
      <c r="C50" s="49" t="s">
        <v>39</v>
      </c>
      <c r="D50" s="22" t="s">
        <v>333</v>
      </c>
      <c r="E50" s="140">
        <v>385041163</v>
      </c>
      <c r="F50" s="49" t="s">
        <v>309</v>
      </c>
      <c r="G50" s="148" t="s">
        <v>484</v>
      </c>
      <c r="H50" s="112">
        <v>1200</v>
      </c>
      <c r="I50" s="131">
        <f t="shared" si="1"/>
        <v>12000000</v>
      </c>
    </row>
    <row r="51" spans="1:9" s="19" customFormat="1" ht="20.25" customHeight="1">
      <c r="A51" s="16">
        <f t="shared" si="0"/>
        <v>8</v>
      </c>
      <c r="B51" s="177">
        <v>16</v>
      </c>
      <c r="C51" s="49" t="s">
        <v>42</v>
      </c>
      <c r="D51" s="22" t="s">
        <v>335</v>
      </c>
      <c r="E51" s="140">
        <v>385011699</v>
      </c>
      <c r="F51" s="49" t="s">
        <v>309</v>
      </c>
      <c r="G51" s="148" t="s">
        <v>485</v>
      </c>
      <c r="H51" s="112">
        <v>1000</v>
      </c>
      <c r="I51" s="131">
        <f t="shared" si="1"/>
        <v>10000000</v>
      </c>
    </row>
    <row r="52" spans="1:9" s="19" customFormat="1" ht="20.25" customHeight="1">
      <c r="A52" s="16">
        <f t="shared" si="0"/>
        <v>9</v>
      </c>
      <c r="B52" s="177">
        <v>17</v>
      </c>
      <c r="C52" s="49" t="s">
        <v>45</v>
      </c>
      <c r="D52" s="22" t="s">
        <v>337</v>
      </c>
      <c r="E52" s="140">
        <v>385075289</v>
      </c>
      <c r="F52" s="49" t="s">
        <v>309</v>
      </c>
      <c r="G52" s="148" t="s">
        <v>486</v>
      </c>
      <c r="H52" s="112">
        <v>400</v>
      </c>
      <c r="I52" s="131">
        <f t="shared" si="1"/>
        <v>4000000</v>
      </c>
    </row>
    <row r="53" spans="1:9" s="19" customFormat="1" ht="20.25" customHeight="1">
      <c r="A53" s="16">
        <f t="shared" si="0"/>
        <v>10</v>
      </c>
      <c r="B53" s="177">
        <v>18</v>
      </c>
      <c r="C53" s="20" t="s">
        <v>52</v>
      </c>
      <c r="D53" s="22" t="s">
        <v>339</v>
      </c>
      <c r="E53" s="140">
        <v>385229384</v>
      </c>
      <c r="F53" s="49" t="s">
        <v>309</v>
      </c>
      <c r="G53" s="157" t="s">
        <v>488</v>
      </c>
      <c r="H53" s="113">
        <v>2300</v>
      </c>
      <c r="I53" s="131">
        <f t="shared" si="1"/>
        <v>23000000</v>
      </c>
    </row>
    <row r="54" spans="1:9" s="19" customFormat="1" ht="20.25" customHeight="1">
      <c r="A54" s="16">
        <f t="shared" si="0"/>
        <v>11</v>
      </c>
      <c r="B54" s="177">
        <v>19</v>
      </c>
      <c r="C54" s="20" t="s">
        <v>55</v>
      </c>
      <c r="D54" s="22" t="s">
        <v>340</v>
      </c>
      <c r="E54" s="140">
        <v>385046773</v>
      </c>
      <c r="F54" s="49" t="s">
        <v>309</v>
      </c>
      <c r="G54" s="157" t="s">
        <v>489</v>
      </c>
      <c r="H54" s="113">
        <v>2100</v>
      </c>
      <c r="I54" s="131">
        <f t="shared" si="1"/>
        <v>21000000</v>
      </c>
    </row>
    <row r="55" spans="1:9" s="19" customFormat="1" ht="20.25" customHeight="1">
      <c r="A55" s="16">
        <f t="shared" si="0"/>
        <v>12</v>
      </c>
      <c r="B55" s="177">
        <v>20</v>
      </c>
      <c r="C55" s="20" t="s">
        <v>58</v>
      </c>
      <c r="D55" s="22" t="s">
        <v>591</v>
      </c>
      <c r="E55" s="140">
        <v>385394791</v>
      </c>
      <c r="F55" s="49" t="s">
        <v>309</v>
      </c>
      <c r="G55" s="157" t="s">
        <v>490</v>
      </c>
      <c r="H55" s="113">
        <v>300</v>
      </c>
      <c r="I55" s="131">
        <f t="shared" si="1"/>
        <v>3000000</v>
      </c>
    </row>
    <row r="56" spans="1:9" s="19" customFormat="1" ht="20.25" customHeight="1">
      <c r="A56" s="16">
        <f t="shared" si="0"/>
        <v>13</v>
      </c>
      <c r="B56" s="177">
        <v>21</v>
      </c>
      <c r="C56" s="20" t="s">
        <v>63</v>
      </c>
      <c r="D56" s="22" t="s">
        <v>342</v>
      </c>
      <c r="E56" s="140">
        <v>385308239</v>
      </c>
      <c r="F56" s="49" t="s">
        <v>309</v>
      </c>
      <c r="G56" s="157" t="s">
        <v>491</v>
      </c>
      <c r="H56" s="113">
        <v>500</v>
      </c>
      <c r="I56" s="131">
        <f t="shared" si="1"/>
        <v>5000000</v>
      </c>
    </row>
    <row r="57" spans="1:9" s="19" customFormat="1" ht="20.25" customHeight="1">
      <c r="A57" s="16">
        <f t="shared" si="0"/>
        <v>14</v>
      </c>
      <c r="B57" s="177">
        <v>22</v>
      </c>
      <c r="C57" s="20" t="s">
        <v>66</v>
      </c>
      <c r="D57" s="22" t="s">
        <v>344</v>
      </c>
      <c r="E57" s="140">
        <v>385513763</v>
      </c>
      <c r="F57" s="49" t="s">
        <v>309</v>
      </c>
      <c r="G57" s="157" t="s">
        <v>492</v>
      </c>
      <c r="H57" s="113">
        <v>2400</v>
      </c>
      <c r="I57" s="131">
        <f t="shared" si="1"/>
        <v>24000000</v>
      </c>
    </row>
    <row r="58" spans="1:9" s="19" customFormat="1" ht="20.25" customHeight="1">
      <c r="A58" s="16">
        <f t="shared" si="0"/>
        <v>15</v>
      </c>
      <c r="B58" s="177">
        <v>23</v>
      </c>
      <c r="C58" s="20" t="s">
        <v>68</v>
      </c>
      <c r="D58" s="22" t="s">
        <v>346</v>
      </c>
      <c r="E58" s="140">
        <v>385185218</v>
      </c>
      <c r="F58" s="49" t="s">
        <v>309</v>
      </c>
      <c r="G58" s="157" t="s">
        <v>493</v>
      </c>
      <c r="H58" s="113">
        <v>1400</v>
      </c>
      <c r="I58" s="131">
        <f t="shared" si="1"/>
        <v>14000000</v>
      </c>
    </row>
    <row r="59" spans="1:9" s="19" customFormat="1" ht="20.25" customHeight="1">
      <c r="A59" s="16">
        <f t="shared" si="0"/>
        <v>16</v>
      </c>
      <c r="B59" s="177">
        <v>24</v>
      </c>
      <c r="C59" s="20" t="s">
        <v>70</v>
      </c>
      <c r="D59" s="22" t="s">
        <v>347</v>
      </c>
      <c r="E59" s="140">
        <v>385563855</v>
      </c>
      <c r="F59" s="49" t="s">
        <v>309</v>
      </c>
      <c r="G59" s="157" t="s">
        <v>494</v>
      </c>
      <c r="H59" s="113">
        <v>800</v>
      </c>
      <c r="I59" s="131">
        <f t="shared" si="1"/>
        <v>8000000</v>
      </c>
    </row>
    <row r="60" spans="1:9" s="19" customFormat="1" ht="20.25" customHeight="1">
      <c r="A60" s="16">
        <f t="shared" si="0"/>
        <v>17</v>
      </c>
      <c r="B60" s="177">
        <v>25</v>
      </c>
      <c r="C60" s="20" t="s">
        <v>72</v>
      </c>
      <c r="D60" s="22" t="s">
        <v>349</v>
      </c>
      <c r="E60" s="140">
        <v>385185845</v>
      </c>
      <c r="F60" s="49" t="s">
        <v>309</v>
      </c>
      <c r="G60" s="157" t="s">
        <v>495</v>
      </c>
      <c r="H60" s="113">
        <v>400</v>
      </c>
      <c r="I60" s="131">
        <f t="shared" si="1"/>
        <v>4000000</v>
      </c>
    </row>
    <row r="61" spans="1:9" s="19" customFormat="1" ht="20.25" customHeight="1">
      <c r="A61" s="16">
        <f t="shared" si="0"/>
        <v>18</v>
      </c>
      <c r="B61" s="177">
        <v>26</v>
      </c>
      <c r="C61" s="20" t="s">
        <v>75</v>
      </c>
      <c r="D61" s="22" t="s">
        <v>351</v>
      </c>
      <c r="E61" s="140">
        <v>385179237</v>
      </c>
      <c r="F61" s="49" t="s">
        <v>309</v>
      </c>
      <c r="G61" s="157" t="s">
        <v>496</v>
      </c>
      <c r="H61" s="113">
        <v>800</v>
      </c>
      <c r="I61" s="131">
        <f t="shared" si="1"/>
        <v>8000000</v>
      </c>
    </row>
    <row r="62" spans="1:9" s="19" customFormat="1" ht="20.25" customHeight="1">
      <c r="A62" s="16">
        <f t="shared" si="0"/>
        <v>19</v>
      </c>
      <c r="B62" s="177">
        <v>27</v>
      </c>
      <c r="C62" s="20" t="s">
        <v>78</v>
      </c>
      <c r="D62" s="22" t="s">
        <v>353</v>
      </c>
      <c r="E62" s="140">
        <v>385033647</v>
      </c>
      <c r="F62" s="49" t="s">
        <v>309</v>
      </c>
      <c r="G62" s="157" t="s">
        <v>498</v>
      </c>
      <c r="H62" s="113">
        <v>3200</v>
      </c>
      <c r="I62" s="131">
        <f t="shared" si="1"/>
        <v>32000000</v>
      </c>
    </row>
    <row r="63" spans="1:9" s="19" customFormat="1" ht="20.25" customHeight="1">
      <c r="A63" s="16">
        <f t="shared" si="0"/>
        <v>20</v>
      </c>
      <c r="B63" s="177">
        <v>28</v>
      </c>
      <c r="C63" s="20" t="s">
        <v>81</v>
      </c>
      <c r="D63" s="22" t="s">
        <v>590</v>
      </c>
      <c r="E63" s="140">
        <v>385441891</v>
      </c>
      <c r="F63" s="49" t="s">
        <v>309</v>
      </c>
      <c r="G63" s="149" t="s">
        <v>499</v>
      </c>
      <c r="H63" s="113">
        <v>2600</v>
      </c>
      <c r="I63" s="131">
        <f t="shared" si="1"/>
        <v>26000000</v>
      </c>
    </row>
    <row r="64" spans="1:9" s="19" customFormat="1" ht="20.25" customHeight="1">
      <c r="A64" s="16">
        <f t="shared" si="0"/>
        <v>21</v>
      </c>
      <c r="B64" s="177">
        <v>29</v>
      </c>
      <c r="C64" s="20" t="s">
        <v>84</v>
      </c>
      <c r="D64" s="22" t="s">
        <v>357</v>
      </c>
      <c r="E64" s="140">
        <v>385563996</v>
      </c>
      <c r="F64" s="49" t="s">
        <v>309</v>
      </c>
      <c r="G64" s="157" t="s">
        <v>500</v>
      </c>
      <c r="H64" s="113">
        <v>1200</v>
      </c>
      <c r="I64" s="131">
        <f t="shared" si="1"/>
        <v>12000000</v>
      </c>
    </row>
    <row r="65" spans="1:9" s="19" customFormat="1" ht="20.25" customHeight="1">
      <c r="A65" s="16">
        <f t="shared" si="0"/>
        <v>22</v>
      </c>
      <c r="B65" s="177">
        <v>30</v>
      </c>
      <c r="C65" s="20" t="s">
        <v>87</v>
      </c>
      <c r="D65" s="22" t="s">
        <v>359</v>
      </c>
      <c r="E65" s="140">
        <v>385244150</v>
      </c>
      <c r="F65" s="49" t="s">
        <v>309</v>
      </c>
      <c r="G65" s="157" t="s">
        <v>501</v>
      </c>
      <c r="H65" s="113">
        <v>1100</v>
      </c>
      <c r="I65" s="131">
        <f t="shared" si="1"/>
        <v>11000000</v>
      </c>
    </row>
    <row r="66" spans="1:9" s="19" customFormat="1" ht="20.25" customHeight="1">
      <c r="A66" s="16">
        <f t="shared" si="0"/>
        <v>23</v>
      </c>
      <c r="B66" s="177">
        <v>31</v>
      </c>
      <c r="C66" s="20" t="s">
        <v>89</v>
      </c>
      <c r="D66" s="22" t="s">
        <v>361</v>
      </c>
      <c r="E66" s="140">
        <v>385011698</v>
      </c>
      <c r="F66" s="49" t="s">
        <v>309</v>
      </c>
      <c r="G66" s="157" t="s">
        <v>502</v>
      </c>
      <c r="H66" s="113">
        <v>1200</v>
      </c>
      <c r="I66" s="131">
        <f t="shared" si="1"/>
        <v>12000000</v>
      </c>
    </row>
    <row r="67" spans="1:9" s="205" customFormat="1" ht="20.25" customHeight="1">
      <c r="A67" s="197">
        <f t="shared" si="0"/>
        <v>24</v>
      </c>
      <c r="B67" s="198">
        <v>32</v>
      </c>
      <c r="C67" s="206" t="s">
        <v>91</v>
      </c>
      <c r="D67" s="200" t="s">
        <v>321</v>
      </c>
      <c r="E67" s="207">
        <v>385296616</v>
      </c>
      <c r="F67" s="199" t="s">
        <v>309</v>
      </c>
      <c r="G67" s="208" t="s">
        <v>503</v>
      </c>
      <c r="H67" s="209">
        <v>300</v>
      </c>
      <c r="I67" s="204">
        <f t="shared" si="1"/>
        <v>3000000</v>
      </c>
    </row>
    <row r="68" spans="1:9" s="19" customFormat="1" ht="20.25" customHeight="1">
      <c r="A68" s="16">
        <f t="shared" si="0"/>
        <v>25</v>
      </c>
      <c r="B68" s="177">
        <v>33</v>
      </c>
      <c r="C68" s="20" t="s">
        <v>93</v>
      </c>
      <c r="D68" s="22" t="s">
        <v>364</v>
      </c>
      <c r="E68" s="140">
        <v>385363060</v>
      </c>
      <c r="F68" s="49" t="s">
        <v>309</v>
      </c>
      <c r="G68" s="157" t="s">
        <v>504</v>
      </c>
      <c r="H68" s="113">
        <v>300</v>
      </c>
      <c r="I68" s="131">
        <f t="shared" si="1"/>
        <v>3000000</v>
      </c>
    </row>
    <row r="69" spans="1:9" s="19" customFormat="1" ht="20.25" customHeight="1">
      <c r="A69" s="16">
        <f t="shared" si="0"/>
        <v>26</v>
      </c>
      <c r="B69" s="177">
        <v>34</v>
      </c>
      <c r="C69" s="20" t="s">
        <v>94</v>
      </c>
      <c r="D69" s="22" t="s">
        <v>365</v>
      </c>
      <c r="E69" s="140">
        <v>385308782</v>
      </c>
      <c r="F69" s="49" t="s">
        <v>309</v>
      </c>
      <c r="G69" s="157" t="s">
        <v>505</v>
      </c>
      <c r="H69" s="113">
        <v>200</v>
      </c>
      <c r="I69" s="131">
        <f t="shared" si="1"/>
        <v>2000000</v>
      </c>
    </row>
    <row r="70" spans="1:9" s="19" customFormat="1" ht="20.25" customHeight="1">
      <c r="A70" s="16">
        <f t="shared" si="0"/>
        <v>27</v>
      </c>
      <c r="B70" s="177">
        <v>35</v>
      </c>
      <c r="C70" s="20" t="s">
        <v>97</v>
      </c>
      <c r="D70" s="22" t="s">
        <v>366</v>
      </c>
      <c r="E70" s="140">
        <v>385025149</v>
      </c>
      <c r="F70" s="49" t="s">
        <v>309</v>
      </c>
      <c r="G70" s="157" t="s">
        <v>506</v>
      </c>
      <c r="H70" s="113">
        <v>1200</v>
      </c>
      <c r="I70" s="131">
        <f t="shared" si="1"/>
        <v>12000000</v>
      </c>
    </row>
    <row r="71" spans="1:9" s="19" customFormat="1" ht="20.25" customHeight="1">
      <c r="A71" s="16">
        <f t="shared" si="0"/>
        <v>28</v>
      </c>
      <c r="B71" s="177">
        <v>36</v>
      </c>
      <c r="C71" s="20" t="s">
        <v>99</v>
      </c>
      <c r="D71" s="22" t="s">
        <v>368</v>
      </c>
      <c r="E71" s="140">
        <v>385563998</v>
      </c>
      <c r="F71" s="49" t="s">
        <v>309</v>
      </c>
      <c r="G71" s="157" t="s">
        <v>507</v>
      </c>
      <c r="H71" s="113">
        <v>2900</v>
      </c>
      <c r="I71" s="131">
        <f t="shared" si="1"/>
        <v>29000000</v>
      </c>
    </row>
    <row r="72" spans="1:9" s="19" customFormat="1" ht="20.25" customHeight="1">
      <c r="A72" s="16">
        <f t="shared" si="0"/>
        <v>29</v>
      </c>
      <c r="B72" s="177">
        <v>37</v>
      </c>
      <c r="C72" s="20" t="s">
        <v>102</v>
      </c>
      <c r="D72" s="22" t="s">
        <v>369</v>
      </c>
      <c r="E72" s="140">
        <v>385760375</v>
      </c>
      <c r="F72" s="49" t="s">
        <v>309</v>
      </c>
      <c r="G72" s="157" t="s">
        <v>508</v>
      </c>
      <c r="H72" s="113">
        <v>2000</v>
      </c>
      <c r="I72" s="131">
        <f t="shared" si="1"/>
        <v>20000000</v>
      </c>
    </row>
    <row r="73" spans="1:9" s="19" customFormat="1" ht="20.25" customHeight="1">
      <c r="A73" s="16">
        <f t="shared" si="0"/>
        <v>30</v>
      </c>
      <c r="B73" s="177">
        <v>38</v>
      </c>
      <c r="C73" s="20" t="s">
        <v>106</v>
      </c>
      <c r="D73" s="22" t="s">
        <v>370</v>
      </c>
      <c r="E73" s="140">
        <v>385052321</v>
      </c>
      <c r="F73" s="49" t="s">
        <v>309</v>
      </c>
      <c r="G73" s="157" t="s">
        <v>509</v>
      </c>
      <c r="H73" s="113">
        <v>3200</v>
      </c>
      <c r="I73" s="131">
        <f t="shared" si="1"/>
        <v>32000000</v>
      </c>
    </row>
    <row r="74" spans="1:9" s="19" customFormat="1" ht="20.25" customHeight="1">
      <c r="A74" s="16">
        <f t="shared" si="0"/>
        <v>31</v>
      </c>
      <c r="B74" s="177">
        <v>39</v>
      </c>
      <c r="C74" s="20" t="s">
        <v>109</v>
      </c>
      <c r="D74" s="22" t="s">
        <v>372</v>
      </c>
      <c r="E74" s="140">
        <v>385006102</v>
      </c>
      <c r="F74" s="49" t="s">
        <v>309</v>
      </c>
      <c r="G74" s="157" t="s">
        <v>510</v>
      </c>
      <c r="H74" s="113">
        <v>1700</v>
      </c>
      <c r="I74" s="131">
        <f t="shared" si="1"/>
        <v>17000000</v>
      </c>
    </row>
    <row r="75" spans="1:9" s="19" customFormat="1" ht="20.25" customHeight="1">
      <c r="A75" s="16">
        <f t="shared" si="0"/>
        <v>32</v>
      </c>
      <c r="B75" s="177">
        <v>40</v>
      </c>
      <c r="C75" s="20" t="s">
        <v>111</v>
      </c>
      <c r="D75" s="22" t="s">
        <v>374</v>
      </c>
      <c r="E75" s="140">
        <v>385614044</v>
      </c>
      <c r="F75" s="49" t="s">
        <v>309</v>
      </c>
      <c r="G75" s="157" t="s">
        <v>511</v>
      </c>
      <c r="H75" s="113">
        <v>700</v>
      </c>
      <c r="I75" s="131">
        <f t="shared" si="1"/>
        <v>7000000</v>
      </c>
    </row>
    <row r="76" spans="1:9" s="19" customFormat="1" ht="20.25" customHeight="1">
      <c r="A76" s="16">
        <f t="shared" si="0"/>
        <v>33</v>
      </c>
      <c r="B76" s="177">
        <v>41</v>
      </c>
      <c r="C76" s="20" t="s">
        <v>113</v>
      </c>
      <c r="D76" s="22" t="s">
        <v>376</v>
      </c>
      <c r="E76" s="140">
        <v>385296925</v>
      </c>
      <c r="F76" s="49" t="s">
        <v>309</v>
      </c>
      <c r="G76" s="157" t="s">
        <v>512</v>
      </c>
      <c r="H76" s="113">
        <v>300</v>
      </c>
      <c r="I76" s="131">
        <f t="shared" si="1"/>
        <v>3000000</v>
      </c>
    </row>
    <row r="77" spans="1:9" s="19" customFormat="1" ht="20.25" customHeight="1">
      <c r="A77" s="16">
        <f t="shared" si="0"/>
        <v>34</v>
      </c>
      <c r="B77" s="177">
        <v>42</v>
      </c>
      <c r="C77" s="20" t="s">
        <v>114</v>
      </c>
      <c r="D77" s="22" t="s">
        <v>378</v>
      </c>
      <c r="E77" s="140">
        <v>385367155</v>
      </c>
      <c r="F77" s="49" t="s">
        <v>309</v>
      </c>
      <c r="G77" s="157" t="s">
        <v>513</v>
      </c>
      <c r="H77" s="113">
        <v>800</v>
      </c>
      <c r="I77" s="131">
        <f t="shared" si="1"/>
        <v>8000000</v>
      </c>
    </row>
    <row r="78" spans="1:9" s="19" customFormat="1" ht="20.25" customHeight="1">
      <c r="A78" s="16">
        <f t="shared" si="0"/>
        <v>35</v>
      </c>
      <c r="B78" s="177">
        <v>43</v>
      </c>
      <c r="C78" s="20" t="s">
        <v>115</v>
      </c>
      <c r="D78" s="22" t="s">
        <v>379</v>
      </c>
      <c r="E78" s="140">
        <v>385694525</v>
      </c>
      <c r="F78" s="49" t="s">
        <v>309</v>
      </c>
      <c r="G78" s="157" t="s">
        <v>514</v>
      </c>
      <c r="H78" s="113">
        <v>1000</v>
      </c>
      <c r="I78" s="131">
        <f t="shared" si="1"/>
        <v>10000000</v>
      </c>
    </row>
    <row r="79" spans="1:9" s="19" customFormat="1" ht="20.25" customHeight="1">
      <c r="A79" s="16">
        <f t="shared" si="0"/>
        <v>36</v>
      </c>
      <c r="B79" s="177">
        <v>44</v>
      </c>
      <c r="C79" s="20" t="s">
        <v>117</v>
      </c>
      <c r="D79" s="22" t="s">
        <v>381</v>
      </c>
      <c r="E79" s="140">
        <v>385721214</v>
      </c>
      <c r="F79" s="49" t="s">
        <v>309</v>
      </c>
      <c r="G79" s="157" t="s">
        <v>515</v>
      </c>
      <c r="H79" s="113">
        <v>1500</v>
      </c>
      <c r="I79" s="131">
        <f t="shared" si="1"/>
        <v>15000000</v>
      </c>
    </row>
    <row r="80" spans="1:9" s="19" customFormat="1" ht="20.25" customHeight="1">
      <c r="A80" s="16">
        <f t="shared" si="0"/>
        <v>37</v>
      </c>
      <c r="B80" s="177">
        <v>45</v>
      </c>
      <c r="C80" s="20" t="s">
        <v>120</v>
      </c>
      <c r="D80" s="22" t="s">
        <v>592</v>
      </c>
      <c r="E80" s="140">
        <v>385366503</v>
      </c>
      <c r="F80" s="49" t="s">
        <v>309</v>
      </c>
      <c r="G80" s="157" t="s">
        <v>516</v>
      </c>
      <c r="H80" s="113">
        <v>400</v>
      </c>
      <c r="I80" s="131">
        <f t="shared" si="1"/>
        <v>4000000</v>
      </c>
    </row>
    <row r="81" spans="1:9" s="19" customFormat="1" ht="20.25" customHeight="1">
      <c r="A81" s="16">
        <f t="shared" si="0"/>
        <v>38</v>
      </c>
      <c r="B81" s="177">
        <v>46</v>
      </c>
      <c r="C81" s="20" t="s">
        <v>122</v>
      </c>
      <c r="D81" s="145" t="s">
        <v>384</v>
      </c>
      <c r="E81" s="146">
        <v>385397552</v>
      </c>
      <c r="F81" s="49" t="s">
        <v>309</v>
      </c>
      <c r="G81" s="157" t="s">
        <v>517</v>
      </c>
      <c r="H81" s="113">
        <v>2000</v>
      </c>
      <c r="I81" s="131">
        <f t="shared" si="1"/>
        <v>20000000</v>
      </c>
    </row>
    <row r="82" spans="1:9" s="19" customFormat="1" ht="20.25" customHeight="1">
      <c r="A82" s="16">
        <f t="shared" si="0"/>
        <v>39</v>
      </c>
      <c r="B82" s="177">
        <v>47</v>
      </c>
      <c r="C82" s="20" t="s">
        <v>123</v>
      </c>
      <c r="D82" s="22" t="s">
        <v>385</v>
      </c>
      <c r="E82" s="146">
        <v>365891741</v>
      </c>
      <c r="F82" s="49" t="s">
        <v>309</v>
      </c>
      <c r="G82" s="157" t="s">
        <v>518</v>
      </c>
      <c r="H82" s="113">
        <v>300</v>
      </c>
      <c r="I82" s="131">
        <f t="shared" si="1"/>
        <v>3000000</v>
      </c>
    </row>
    <row r="83" spans="1:9" s="19" customFormat="1" ht="20.25" customHeight="1">
      <c r="A83" s="16">
        <f t="shared" si="0"/>
        <v>40</v>
      </c>
      <c r="B83" s="177">
        <v>48</v>
      </c>
      <c r="C83" s="20" t="s">
        <v>125</v>
      </c>
      <c r="D83" s="22" t="s">
        <v>387</v>
      </c>
      <c r="E83" s="140">
        <v>385306329</v>
      </c>
      <c r="F83" s="49" t="s">
        <v>309</v>
      </c>
      <c r="G83" s="157" t="s">
        <v>519</v>
      </c>
      <c r="H83" s="113">
        <v>500</v>
      </c>
      <c r="I83" s="131">
        <f t="shared" si="1"/>
        <v>5000000</v>
      </c>
    </row>
    <row r="84" spans="1:9" s="221" customFormat="1" ht="29.25" customHeight="1">
      <c r="A84" s="86">
        <f t="shared" si="0"/>
        <v>41</v>
      </c>
      <c r="B84" s="178">
        <v>49</v>
      </c>
      <c r="C84" s="216" t="s">
        <v>127</v>
      </c>
      <c r="D84" s="161" t="s">
        <v>389</v>
      </c>
      <c r="E84" s="215">
        <v>385225844</v>
      </c>
      <c r="F84" s="217" t="s">
        <v>309</v>
      </c>
      <c r="G84" s="218" t="s">
        <v>520</v>
      </c>
      <c r="H84" s="219">
        <v>500</v>
      </c>
      <c r="I84" s="220">
        <f t="shared" si="1"/>
        <v>5000000</v>
      </c>
    </row>
    <row r="85" spans="1:9" s="19" customFormat="1" ht="20.25" customHeight="1">
      <c r="A85" s="16">
        <f t="shared" si="0"/>
        <v>42</v>
      </c>
      <c r="B85" s="177">
        <v>50</v>
      </c>
      <c r="C85" s="20" t="s">
        <v>128</v>
      </c>
      <c r="D85" s="22" t="s">
        <v>391</v>
      </c>
      <c r="E85" s="140">
        <v>385312158</v>
      </c>
      <c r="F85" s="49" t="s">
        <v>309</v>
      </c>
      <c r="G85" s="157" t="s">
        <v>521</v>
      </c>
      <c r="H85" s="113">
        <v>300</v>
      </c>
      <c r="I85" s="131">
        <f t="shared" si="1"/>
        <v>3000000</v>
      </c>
    </row>
    <row r="86" spans="1:9" s="19" customFormat="1" ht="20.25" customHeight="1">
      <c r="A86" s="16">
        <f t="shared" si="0"/>
        <v>43</v>
      </c>
      <c r="B86" s="177">
        <v>51</v>
      </c>
      <c r="C86" s="20" t="s">
        <v>129</v>
      </c>
      <c r="D86" s="22" t="s">
        <v>393</v>
      </c>
      <c r="E86" s="140">
        <v>381592369</v>
      </c>
      <c r="F86" s="49" t="s">
        <v>309</v>
      </c>
      <c r="G86" s="157" t="s">
        <v>522</v>
      </c>
      <c r="H86" s="113">
        <v>100</v>
      </c>
      <c r="I86" s="131">
        <f t="shared" si="1"/>
        <v>1000000</v>
      </c>
    </row>
    <row r="87" spans="1:9" s="19" customFormat="1" ht="20.25" customHeight="1">
      <c r="A87" s="16">
        <f t="shared" si="0"/>
        <v>44</v>
      </c>
      <c r="B87" s="177">
        <v>52</v>
      </c>
      <c r="C87" s="20" t="s">
        <v>130</v>
      </c>
      <c r="D87" s="22" t="s">
        <v>396</v>
      </c>
      <c r="E87" s="140">
        <v>385225715</v>
      </c>
      <c r="F87" s="49" t="s">
        <v>309</v>
      </c>
      <c r="G87" s="157" t="s">
        <v>523</v>
      </c>
      <c r="H87" s="113">
        <v>500</v>
      </c>
      <c r="I87" s="131">
        <f t="shared" si="1"/>
        <v>5000000</v>
      </c>
    </row>
    <row r="88" spans="1:9" s="19" customFormat="1" ht="20.25" customHeight="1">
      <c r="A88" s="16">
        <f t="shared" si="0"/>
        <v>45</v>
      </c>
      <c r="B88" s="177">
        <v>53</v>
      </c>
      <c r="C88" s="20" t="s">
        <v>132</v>
      </c>
      <c r="D88" s="22" t="s">
        <v>398</v>
      </c>
      <c r="E88" s="140">
        <v>385101435</v>
      </c>
      <c r="F88" s="49" t="s">
        <v>309</v>
      </c>
      <c r="G88" s="157" t="s">
        <v>524</v>
      </c>
      <c r="H88" s="113">
        <v>1400</v>
      </c>
      <c r="I88" s="131">
        <f t="shared" si="1"/>
        <v>14000000</v>
      </c>
    </row>
    <row r="89" spans="1:9" s="19" customFormat="1" ht="20.25" customHeight="1">
      <c r="A89" s="16">
        <f t="shared" si="0"/>
        <v>46</v>
      </c>
      <c r="B89" s="177">
        <v>54</v>
      </c>
      <c r="C89" s="20" t="s">
        <v>134</v>
      </c>
      <c r="D89" s="22" t="s">
        <v>400</v>
      </c>
      <c r="E89" s="140">
        <v>385144810</v>
      </c>
      <c r="F89" s="49" t="s">
        <v>309</v>
      </c>
      <c r="G89" s="157" t="s">
        <v>525</v>
      </c>
      <c r="H89" s="113">
        <v>500</v>
      </c>
      <c r="I89" s="131">
        <f t="shared" si="1"/>
        <v>5000000</v>
      </c>
    </row>
    <row r="90" spans="1:9" s="19" customFormat="1" ht="20.25" customHeight="1">
      <c r="A90" s="16">
        <f t="shared" si="0"/>
        <v>47</v>
      </c>
      <c r="B90" s="177">
        <v>55</v>
      </c>
      <c r="C90" s="20" t="s">
        <v>135</v>
      </c>
      <c r="D90" s="22" t="s">
        <v>402</v>
      </c>
      <c r="E90" s="140">
        <v>385456787</v>
      </c>
      <c r="F90" s="49" t="s">
        <v>309</v>
      </c>
      <c r="G90" s="157" t="s">
        <v>526</v>
      </c>
      <c r="H90" s="113">
        <v>200</v>
      </c>
      <c r="I90" s="131">
        <f t="shared" si="1"/>
        <v>2000000</v>
      </c>
    </row>
    <row r="91" spans="1:9" s="205" customFormat="1" ht="20.25" customHeight="1">
      <c r="A91" s="197">
        <f t="shared" si="0"/>
        <v>48</v>
      </c>
      <c r="B91" s="198">
        <v>56</v>
      </c>
      <c r="C91" s="206" t="s">
        <v>137</v>
      </c>
      <c r="D91" s="200" t="s">
        <v>404</v>
      </c>
      <c r="E91" s="207">
        <v>385301784</v>
      </c>
      <c r="F91" s="199" t="s">
        <v>309</v>
      </c>
      <c r="G91" s="208" t="s">
        <v>527</v>
      </c>
      <c r="H91" s="209">
        <v>1100</v>
      </c>
      <c r="I91" s="204">
        <f t="shared" si="1"/>
        <v>11000000</v>
      </c>
    </row>
    <row r="92" spans="1:9" s="19" customFormat="1" ht="20.25" customHeight="1">
      <c r="A92" s="16">
        <f t="shared" si="0"/>
        <v>49</v>
      </c>
      <c r="B92" s="177">
        <v>57</v>
      </c>
      <c r="C92" s="20" t="s">
        <v>140</v>
      </c>
      <c r="D92" s="22" t="s">
        <v>405</v>
      </c>
      <c r="E92" s="140">
        <v>331378401</v>
      </c>
      <c r="F92" s="49" t="s">
        <v>309</v>
      </c>
      <c r="G92" s="157" t="s">
        <v>497</v>
      </c>
      <c r="H92" s="113">
        <v>1400</v>
      </c>
      <c r="I92" s="131">
        <f t="shared" si="1"/>
        <v>14000000</v>
      </c>
    </row>
    <row r="93" spans="1:9" s="19" customFormat="1" ht="20.25" customHeight="1">
      <c r="A93" s="16">
        <f t="shared" si="0"/>
        <v>50</v>
      </c>
      <c r="B93" s="177">
        <v>58</v>
      </c>
      <c r="C93" s="20" t="s">
        <v>142</v>
      </c>
      <c r="D93" s="22" t="s">
        <v>408</v>
      </c>
      <c r="E93" s="140">
        <v>385120869</v>
      </c>
      <c r="F93" s="49" t="s">
        <v>309</v>
      </c>
      <c r="G93" s="157" t="s">
        <v>528</v>
      </c>
      <c r="H93" s="113">
        <v>800</v>
      </c>
      <c r="I93" s="131">
        <f t="shared" si="1"/>
        <v>8000000</v>
      </c>
    </row>
    <row r="94" spans="1:9" s="19" customFormat="1" ht="20.25" customHeight="1">
      <c r="A94" s="16">
        <f t="shared" si="0"/>
        <v>51</v>
      </c>
      <c r="B94" s="177">
        <v>59</v>
      </c>
      <c r="C94" s="20" t="s">
        <v>145</v>
      </c>
      <c r="D94" s="22" t="s">
        <v>410</v>
      </c>
      <c r="E94" s="140">
        <v>385365955</v>
      </c>
      <c r="F94" s="49" t="s">
        <v>309</v>
      </c>
      <c r="G94" s="157" t="s">
        <v>529</v>
      </c>
      <c r="H94" s="113">
        <v>100</v>
      </c>
      <c r="I94" s="131">
        <f t="shared" si="1"/>
        <v>1000000</v>
      </c>
    </row>
    <row r="95" spans="1:9" s="19" customFormat="1" ht="20.25" customHeight="1">
      <c r="A95" s="16">
        <f t="shared" si="0"/>
        <v>52</v>
      </c>
      <c r="B95" s="177">
        <v>60</v>
      </c>
      <c r="C95" s="20" t="s">
        <v>149</v>
      </c>
      <c r="D95" s="145" t="s">
        <v>412</v>
      </c>
      <c r="E95" s="146">
        <v>385333431</v>
      </c>
      <c r="F95" s="49" t="s">
        <v>309</v>
      </c>
      <c r="G95" s="157" t="s">
        <v>530</v>
      </c>
      <c r="H95" s="113">
        <v>2900</v>
      </c>
      <c r="I95" s="131">
        <f t="shared" si="1"/>
        <v>29000000</v>
      </c>
    </row>
    <row r="96" spans="1:9" s="19" customFormat="1" ht="20.25" customHeight="1">
      <c r="A96" s="16">
        <f t="shared" si="0"/>
        <v>53</v>
      </c>
      <c r="B96" s="177">
        <v>61</v>
      </c>
      <c r="C96" s="20" t="s">
        <v>152</v>
      </c>
      <c r="D96" s="22" t="s">
        <v>414</v>
      </c>
      <c r="E96" s="140">
        <v>385301757</v>
      </c>
      <c r="F96" s="49" t="s">
        <v>309</v>
      </c>
      <c r="G96" s="157" t="s">
        <v>531</v>
      </c>
      <c r="H96" s="113">
        <v>1100</v>
      </c>
      <c r="I96" s="131">
        <f t="shared" si="1"/>
        <v>11000000</v>
      </c>
    </row>
    <row r="97" spans="1:9" s="19" customFormat="1" ht="20.25" customHeight="1">
      <c r="A97" s="16">
        <f t="shared" si="0"/>
        <v>54</v>
      </c>
      <c r="B97" s="177">
        <v>62</v>
      </c>
      <c r="C97" s="20" t="s">
        <v>153</v>
      </c>
      <c r="D97" s="22" t="s">
        <v>416</v>
      </c>
      <c r="E97" s="146">
        <v>385591730</v>
      </c>
      <c r="F97" s="49" t="s">
        <v>309</v>
      </c>
      <c r="G97" s="157" t="s">
        <v>532</v>
      </c>
      <c r="H97" s="113">
        <v>2700</v>
      </c>
      <c r="I97" s="131">
        <f t="shared" si="1"/>
        <v>27000000</v>
      </c>
    </row>
    <row r="98" spans="1:9" s="19" customFormat="1" ht="20.25" customHeight="1">
      <c r="A98" s="16">
        <f t="shared" si="0"/>
        <v>55</v>
      </c>
      <c r="B98" s="177">
        <v>63</v>
      </c>
      <c r="C98" s="20" t="s">
        <v>155</v>
      </c>
      <c r="D98" s="22" t="s">
        <v>418</v>
      </c>
      <c r="E98" s="140">
        <v>385143483</v>
      </c>
      <c r="F98" s="49" t="s">
        <v>309</v>
      </c>
      <c r="G98" s="157" t="s">
        <v>533</v>
      </c>
      <c r="H98" s="113">
        <v>500</v>
      </c>
      <c r="I98" s="131">
        <f t="shared" si="1"/>
        <v>5000000</v>
      </c>
    </row>
    <row r="99" spans="1:9" s="19" customFormat="1" ht="20.25" customHeight="1">
      <c r="A99" s="16">
        <f t="shared" si="0"/>
        <v>56</v>
      </c>
      <c r="B99" s="177">
        <v>64</v>
      </c>
      <c r="C99" s="20" t="s">
        <v>159</v>
      </c>
      <c r="D99" s="145" t="s">
        <v>420</v>
      </c>
      <c r="E99" s="146">
        <v>385313374</v>
      </c>
      <c r="F99" s="49" t="s">
        <v>309</v>
      </c>
      <c r="G99" s="157" t="s">
        <v>534</v>
      </c>
      <c r="H99" s="113">
        <v>200</v>
      </c>
      <c r="I99" s="131">
        <f t="shared" si="1"/>
        <v>2000000</v>
      </c>
    </row>
    <row r="100" spans="1:9" s="19" customFormat="1" ht="20.25" customHeight="1">
      <c r="A100" s="16">
        <f t="shared" si="0"/>
        <v>57</v>
      </c>
      <c r="B100" s="177">
        <v>65</v>
      </c>
      <c r="C100" s="20" t="s">
        <v>160</v>
      </c>
      <c r="D100" s="145" t="s">
        <v>422</v>
      </c>
      <c r="E100" s="146">
        <v>385351857</v>
      </c>
      <c r="F100" s="49" t="s">
        <v>309</v>
      </c>
      <c r="G100" s="157" t="s">
        <v>535</v>
      </c>
      <c r="H100" s="113">
        <v>2200</v>
      </c>
      <c r="I100" s="131">
        <f t="shared" si="1"/>
        <v>22000000</v>
      </c>
    </row>
    <row r="101" spans="1:9" s="19" customFormat="1" ht="20.25" customHeight="1">
      <c r="A101" s="16">
        <f t="shared" si="0"/>
        <v>58</v>
      </c>
      <c r="B101" s="177">
        <v>66</v>
      </c>
      <c r="C101" s="20" t="s">
        <v>161</v>
      </c>
      <c r="D101" s="145" t="s">
        <v>424</v>
      </c>
      <c r="E101" s="146">
        <v>385442350</v>
      </c>
      <c r="F101" s="49" t="s">
        <v>309</v>
      </c>
      <c r="G101" s="157" t="s">
        <v>564</v>
      </c>
      <c r="H101" s="113">
        <v>2100</v>
      </c>
      <c r="I101" s="131">
        <f t="shared" si="1"/>
        <v>21000000</v>
      </c>
    </row>
    <row r="102" spans="1:9" s="19" customFormat="1" ht="20.25" customHeight="1">
      <c r="A102" s="16">
        <f t="shared" si="0"/>
        <v>59</v>
      </c>
      <c r="B102" s="177">
        <v>67</v>
      </c>
      <c r="C102" s="20" t="s">
        <v>164</v>
      </c>
      <c r="D102" s="22" t="s">
        <v>426</v>
      </c>
      <c r="E102" s="140">
        <v>164211003</v>
      </c>
      <c r="F102" s="49" t="s">
        <v>309</v>
      </c>
      <c r="G102" s="157" t="s">
        <v>536</v>
      </c>
      <c r="H102" s="113">
        <v>300</v>
      </c>
      <c r="I102" s="131">
        <f t="shared" si="1"/>
        <v>3000000</v>
      </c>
    </row>
    <row r="103" spans="1:9" s="19" customFormat="1" ht="20.25" customHeight="1">
      <c r="A103" s="16">
        <f t="shared" si="0"/>
        <v>60</v>
      </c>
      <c r="B103" s="177">
        <v>68</v>
      </c>
      <c r="C103" s="20" t="s">
        <v>165</v>
      </c>
      <c r="D103" s="22" t="s">
        <v>428</v>
      </c>
      <c r="E103" s="140">
        <v>385244274</v>
      </c>
      <c r="F103" s="49" t="s">
        <v>309</v>
      </c>
      <c r="G103" s="157" t="s">
        <v>537</v>
      </c>
      <c r="H103" s="113">
        <v>300</v>
      </c>
      <c r="I103" s="131">
        <f t="shared" si="1"/>
        <v>3000000</v>
      </c>
    </row>
    <row r="104" spans="1:9" s="19" customFormat="1" ht="20.25" customHeight="1">
      <c r="A104" s="16">
        <f t="shared" si="0"/>
        <v>61</v>
      </c>
      <c r="B104" s="177">
        <v>69</v>
      </c>
      <c r="C104" s="20" t="s">
        <v>260</v>
      </c>
      <c r="D104" s="22" t="s">
        <v>430</v>
      </c>
      <c r="E104" s="140">
        <v>385593646</v>
      </c>
      <c r="F104" s="49" t="s">
        <v>309</v>
      </c>
      <c r="G104" s="157" t="s">
        <v>538</v>
      </c>
      <c r="H104" s="113">
        <v>200</v>
      </c>
      <c r="I104" s="131">
        <f t="shared" si="1"/>
        <v>2000000</v>
      </c>
    </row>
    <row r="105" spans="1:9" s="19" customFormat="1" ht="20.25" customHeight="1">
      <c r="A105" s="16">
        <f t="shared" si="0"/>
        <v>62</v>
      </c>
      <c r="B105" s="177">
        <v>70</v>
      </c>
      <c r="C105" s="20" t="s">
        <v>168</v>
      </c>
      <c r="D105" s="22" t="s">
        <v>431</v>
      </c>
      <c r="E105" s="140">
        <v>385585098</v>
      </c>
      <c r="F105" s="49" t="s">
        <v>309</v>
      </c>
      <c r="G105" s="157" t="s">
        <v>539</v>
      </c>
      <c r="H105" s="113">
        <v>1500</v>
      </c>
      <c r="I105" s="131">
        <f t="shared" si="1"/>
        <v>15000000</v>
      </c>
    </row>
    <row r="106" spans="1:9" s="19" customFormat="1" ht="20.25" customHeight="1">
      <c r="A106" s="16">
        <f t="shared" si="0"/>
        <v>63</v>
      </c>
      <c r="B106" s="177">
        <v>71</v>
      </c>
      <c r="C106" s="20" t="s">
        <v>171</v>
      </c>
      <c r="D106" s="22" t="s">
        <v>432</v>
      </c>
      <c r="E106" s="140">
        <v>385175350</v>
      </c>
      <c r="F106" s="49" t="s">
        <v>309</v>
      </c>
      <c r="G106" s="157" t="s">
        <v>540</v>
      </c>
      <c r="H106" s="113">
        <v>1000</v>
      </c>
      <c r="I106" s="131">
        <f t="shared" si="1"/>
        <v>10000000</v>
      </c>
    </row>
    <row r="107" spans="1:9" s="19" customFormat="1" ht="20.25" customHeight="1">
      <c r="A107" s="16">
        <f t="shared" si="0"/>
        <v>64</v>
      </c>
      <c r="B107" s="177">
        <v>72</v>
      </c>
      <c r="C107" s="20" t="s">
        <v>173</v>
      </c>
      <c r="D107" s="22" t="s">
        <v>434</v>
      </c>
      <c r="E107" s="140">
        <v>385628306</v>
      </c>
      <c r="F107" s="49" t="s">
        <v>309</v>
      </c>
      <c r="G107" s="157" t="s">
        <v>541</v>
      </c>
      <c r="H107" s="113">
        <v>1500</v>
      </c>
      <c r="I107" s="131">
        <f t="shared" si="1"/>
        <v>15000000</v>
      </c>
    </row>
    <row r="108" spans="1:9" s="19" customFormat="1" ht="20.25" customHeight="1">
      <c r="A108" s="16">
        <f t="shared" si="0"/>
        <v>65</v>
      </c>
      <c r="B108" s="177">
        <v>73</v>
      </c>
      <c r="C108" s="20" t="s">
        <v>176</v>
      </c>
      <c r="D108" s="22" t="s">
        <v>436</v>
      </c>
      <c r="E108" s="140">
        <v>385672721</v>
      </c>
      <c r="F108" s="49" t="s">
        <v>309</v>
      </c>
      <c r="G108" s="157" t="s">
        <v>542</v>
      </c>
      <c r="H108" s="113">
        <v>700</v>
      </c>
      <c r="I108" s="131">
        <f t="shared" si="1"/>
        <v>7000000</v>
      </c>
    </row>
    <row r="109" spans="1:9" s="19" customFormat="1" ht="20.25" customHeight="1">
      <c r="A109" s="16">
        <f aca="true" t="shared" si="2" ref="A109:A129">A108+1</f>
        <v>66</v>
      </c>
      <c r="B109" s="177">
        <v>74</v>
      </c>
      <c r="C109" s="20" t="s">
        <v>179</v>
      </c>
      <c r="D109" s="22" t="s">
        <v>438</v>
      </c>
      <c r="E109" s="140">
        <v>385024922</v>
      </c>
      <c r="F109" s="49" t="s">
        <v>309</v>
      </c>
      <c r="G109" s="157" t="s">
        <v>543</v>
      </c>
      <c r="H109" s="113">
        <v>1900</v>
      </c>
      <c r="I109" s="131">
        <f aca="true" t="shared" si="3" ref="I109:I129">H109*10000</f>
        <v>19000000</v>
      </c>
    </row>
    <row r="110" spans="1:9" s="19" customFormat="1" ht="20.25" customHeight="1">
      <c r="A110" s="16">
        <f t="shared" si="2"/>
        <v>67</v>
      </c>
      <c r="B110" s="177">
        <v>75</v>
      </c>
      <c r="C110" s="20" t="s">
        <v>181</v>
      </c>
      <c r="D110" s="22" t="s">
        <v>440</v>
      </c>
      <c r="E110" s="140">
        <v>385286299</v>
      </c>
      <c r="F110" s="49" t="s">
        <v>309</v>
      </c>
      <c r="G110" s="157" t="s">
        <v>544</v>
      </c>
      <c r="H110" s="113">
        <v>1000</v>
      </c>
      <c r="I110" s="131">
        <f t="shared" si="3"/>
        <v>10000000</v>
      </c>
    </row>
    <row r="111" spans="1:9" s="19" customFormat="1" ht="20.25" customHeight="1">
      <c r="A111" s="16">
        <f t="shared" si="2"/>
        <v>68</v>
      </c>
      <c r="B111" s="177">
        <v>76</v>
      </c>
      <c r="C111" s="20" t="s">
        <v>182</v>
      </c>
      <c r="D111" s="22" t="s">
        <v>442</v>
      </c>
      <c r="E111" s="140">
        <v>385188461</v>
      </c>
      <c r="F111" s="49" t="s">
        <v>309</v>
      </c>
      <c r="G111" s="157" t="s">
        <v>545</v>
      </c>
      <c r="H111" s="113">
        <v>1500</v>
      </c>
      <c r="I111" s="131">
        <f t="shared" si="3"/>
        <v>15000000</v>
      </c>
    </row>
    <row r="112" spans="1:9" s="19" customFormat="1" ht="20.25" customHeight="1">
      <c r="A112" s="16">
        <f t="shared" si="2"/>
        <v>69</v>
      </c>
      <c r="B112" s="177">
        <v>77</v>
      </c>
      <c r="C112" s="20" t="s">
        <v>183</v>
      </c>
      <c r="D112" s="22" t="s">
        <v>444</v>
      </c>
      <c r="E112" s="140">
        <v>365627079</v>
      </c>
      <c r="F112" s="49" t="s">
        <v>309</v>
      </c>
      <c r="G112" s="157" t="s">
        <v>546</v>
      </c>
      <c r="H112" s="113">
        <v>300</v>
      </c>
      <c r="I112" s="131">
        <f t="shared" si="3"/>
        <v>3000000</v>
      </c>
    </row>
    <row r="113" spans="1:9" s="19" customFormat="1" ht="20.25" customHeight="1">
      <c r="A113" s="16">
        <f t="shared" si="2"/>
        <v>70</v>
      </c>
      <c r="B113" s="177">
        <v>78</v>
      </c>
      <c r="C113" s="20" t="s">
        <v>185</v>
      </c>
      <c r="D113" s="22" t="s">
        <v>447</v>
      </c>
      <c r="E113" s="140">
        <v>385394941</v>
      </c>
      <c r="F113" s="49" t="s">
        <v>309</v>
      </c>
      <c r="G113" s="157" t="s">
        <v>547</v>
      </c>
      <c r="H113" s="113">
        <v>100</v>
      </c>
      <c r="I113" s="131">
        <f t="shared" si="3"/>
        <v>1000000</v>
      </c>
    </row>
    <row r="114" spans="1:9" s="19" customFormat="1" ht="20.25" customHeight="1">
      <c r="A114" s="16">
        <f t="shared" si="2"/>
        <v>71</v>
      </c>
      <c r="B114" s="177">
        <v>79</v>
      </c>
      <c r="C114" s="20" t="s">
        <v>187</v>
      </c>
      <c r="D114" s="22" t="s">
        <v>449</v>
      </c>
      <c r="E114" s="140">
        <v>385551322</v>
      </c>
      <c r="F114" s="49" t="s">
        <v>309</v>
      </c>
      <c r="G114" s="157" t="s">
        <v>548</v>
      </c>
      <c r="H114" s="113">
        <v>100</v>
      </c>
      <c r="I114" s="131">
        <f t="shared" si="3"/>
        <v>1000000</v>
      </c>
    </row>
    <row r="115" spans="1:9" s="19" customFormat="1" ht="20.25" customHeight="1">
      <c r="A115" s="16">
        <f t="shared" si="2"/>
        <v>72</v>
      </c>
      <c r="B115" s="177">
        <v>80</v>
      </c>
      <c r="C115" s="20" t="s">
        <v>189</v>
      </c>
      <c r="D115" s="145" t="s">
        <v>593</v>
      </c>
      <c r="E115" s="140">
        <v>385449569</v>
      </c>
      <c r="F115" s="49" t="s">
        <v>309</v>
      </c>
      <c r="G115" s="157" t="s">
        <v>549</v>
      </c>
      <c r="H115" s="113">
        <v>100</v>
      </c>
      <c r="I115" s="131">
        <f t="shared" si="3"/>
        <v>1000000</v>
      </c>
    </row>
    <row r="116" spans="1:9" s="19" customFormat="1" ht="20.25" customHeight="1">
      <c r="A116" s="16">
        <f t="shared" si="2"/>
        <v>73</v>
      </c>
      <c r="B116" s="177">
        <v>81</v>
      </c>
      <c r="C116" s="20" t="s">
        <v>192</v>
      </c>
      <c r="D116" s="22" t="s">
        <v>453</v>
      </c>
      <c r="E116" s="140">
        <v>385035470</v>
      </c>
      <c r="F116" s="49" t="s">
        <v>309</v>
      </c>
      <c r="G116" s="157" t="s">
        <v>550</v>
      </c>
      <c r="H116" s="113">
        <v>3500</v>
      </c>
      <c r="I116" s="131">
        <f t="shared" si="3"/>
        <v>35000000</v>
      </c>
    </row>
    <row r="117" spans="1:9" s="19" customFormat="1" ht="20.25" customHeight="1">
      <c r="A117" s="16">
        <f t="shared" si="2"/>
        <v>74</v>
      </c>
      <c r="B117" s="177">
        <v>82</v>
      </c>
      <c r="C117" s="20" t="s">
        <v>196</v>
      </c>
      <c r="D117" s="22" t="s">
        <v>455</v>
      </c>
      <c r="E117" s="140">
        <v>385018447</v>
      </c>
      <c r="F117" s="49" t="s">
        <v>309</v>
      </c>
      <c r="G117" s="157" t="s">
        <v>551</v>
      </c>
      <c r="H117" s="113">
        <v>2700</v>
      </c>
      <c r="I117" s="131">
        <f t="shared" si="3"/>
        <v>27000000</v>
      </c>
    </row>
    <row r="118" spans="1:9" s="19" customFormat="1" ht="20.25" customHeight="1">
      <c r="A118" s="16">
        <f t="shared" si="2"/>
        <v>75</v>
      </c>
      <c r="B118" s="177">
        <v>83</v>
      </c>
      <c r="C118" s="20" t="s">
        <v>198</v>
      </c>
      <c r="D118" s="22" t="s">
        <v>457</v>
      </c>
      <c r="E118" s="140">
        <v>385042247</v>
      </c>
      <c r="F118" s="49" t="s">
        <v>309</v>
      </c>
      <c r="G118" s="157" t="s">
        <v>552</v>
      </c>
      <c r="H118" s="113">
        <v>3200</v>
      </c>
      <c r="I118" s="131">
        <f t="shared" si="3"/>
        <v>32000000</v>
      </c>
    </row>
    <row r="119" spans="1:9" s="19" customFormat="1" ht="20.25" customHeight="1">
      <c r="A119" s="16">
        <f t="shared" si="2"/>
        <v>76</v>
      </c>
      <c r="B119" s="177">
        <v>84</v>
      </c>
      <c r="C119" s="20" t="s">
        <v>200</v>
      </c>
      <c r="D119" s="22" t="s">
        <v>459</v>
      </c>
      <c r="E119" s="140">
        <v>385025828</v>
      </c>
      <c r="F119" s="49" t="s">
        <v>309</v>
      </c>
      <c r="G119" s="157" t="s">
        <v>553</v>
      </c>
      <c r="H119" s="113">
        <v>3500</v>
      </c>
      <c r="I119" s="131">
        <f t="shared" si="3"/>
        <v>35000000</v>
      </c>
    </row>
    <row r="120" spans="1:9" s="19" customFormat="1" ht="20.25" customHeight="1">
      <c r="A120" s="16">
        <f t="shared" si="2"/>
        <v>77</v>
      </c>
      <c r="B120" s="177">
        <v>85</v>
      </c>
      <c r="C120" s="20" t="s">
        <v>202</v>
      </c>
      <c r="D120" s="22" t="s">
        <v>457</v>
      </c>
      <c r="E120" s="140">
        <v>385018185</v>
      </c>
      <c r="F120" s="49" t="s">
        <v>309</v>
      </c>
      <c r="G120" s="157" t="s">
        <v>554</v>
      </c>
      <c r="H120" s="113">
        <v>3100</v>
      </c>
      <c r="I120" s="131">
        <f t="shared" si="3"/>
        <v>31000000</v>
      </c>
    </row>
    <row r="121" spans="1:9" s="19" customFormat="1" ht="20.25" customHeight="1">
      <c r="A121" s="16">
        <f t="shared" si="2"/>
        <v>78</v>
      </c>
      <c r="B121" s="177">
        <v>86</v>
      </c>
      <c r="C121" s="20" t="s">
        <v>204</v>
      </c>
      <c r="D121" s="22" t="s">
        <v>462</v>
      </c>
      <c r="E121" s="140">
        <v>385313635</v>
      </c>
      <c r="F121" s="49" t="s">
        <v>309</v>
      </c>
      <c r="G121" s="157" t="s">
        <v>555</v>
      </c>
      <c r="H121" s="113">
        <v>400</v>
      </c>
      <c r="I121" s="131">
        <f t="shared" si="3"/>
        <v>4000000</v>
      </c>
    </row>
    <row r="122" spans="1:9" s="19" customFormat="1" ht="20.25" customHeight="1">
      <c r="A122" s="16">
        <f t="shared" si="2"/>
        <v>79</v>
      </c>
      <c r="B122" s="177">
        <v>87</v>
      </c>
      <c r="C122" s="20" t="s">
        <v>206</v>
      </c>
      <c r="D122" s="22" t="s">
        <v>464</v>
      </c>
      <c r="E122" s="140">
        <v>385672811</v>
      </c>
      <c r="F122" s="49" t="s">
        <v>309</v>
      </c>
      <c r="G122" s="157" t="s">
        <v>556</v>
      </c>
      <c r="H122" s="113">
        <v>1700</v>
      </c>
      <c r="I122" s="131">
        <f t="shared" si="3"/>
        <v>17000000</v>
      </c>
    </row>
    <row r="123" spans="1:9" s="19" customFormat="1" ht="20.25" customHeight="1">
      <c r="A123" s="16">
        <f t="shared" si="2"/>
        <v>80</v>
      </c>
      <c r="B123" s="177">
        <v>88</v>
      </c>
      <c r="C123" s="20" t="s">
        <v>207</v>
      </c>
      <c r="D123" s="22" t="s">
        <v>462</v>
      </c>
      <c r="E123" s="140">
        <v>385035441</v>
      </c>
      <c r="F123" s="49" t="s">
        <v>309</v>
      </c>
      <c r="G123" s="157" t="s">
        <v>557</v>
      </c>
      <c r="H123" s="113">
        <v>3500</v>
      </c>
      <c r="I123" s="131">
        <f t="shared" si="3"/>
        <v>35000000</v>
      </c>
    </row>
    <row r="124" spans="1:9" s="19" customFormat="1" ht="20.25" customHeight="1">
      <c r="A124" s="16">
        <f t="shared" si="2"/>
        <v>81</v>
      </c>
      <c r="B124" s="177">
        <v>89</v>
      </c>
      <c r="C124" s="20" t="s">
        <v>209</v>
      </c>
      <c r="D124" s="22" t="s">
        <v>467</v>
      </c>
      <c r="E124" s="140">
        <v>385715715</v>
      </c>
      <c r="F124" s="49" t="s">
        <v>309</v>
      </c>
      <c r="G124" s="157" t="s">
        <v>558</v>
      </c>
      <c r="H124" s="113">
        <v>3000</v>
      </c>
      <c r="I124" s="131">
        <f t="shared" si="3"/>
        <v>30000000</v>
      </c>
    </row>
    <row r="125" spans="1:9" s="19" customFormat="1" ht="20.25" customHeight="1">
      <c r="A125" s="16">
        <f t="shared" si="2"/>
        <v>82</v>
      </c>
      <c r="B125" s="177">
        <v>90</v>
      </c>
      <c r="C125" s="20" t="s">
        <v>211</v>
      </c>
      <c r="D125" s="22" t="s">
        <v>469</v>
      </c>
      <c r="E125" s="140">
        <v>385588255</v>
      </c>
      <c r="F125" s="49" t="s">
        <v>309</v>
      </c>
      <c r="G125" s="157" t="s">
        <v>559</v>
      </c>
      <c r="H125" s="113">
        <v>3200</v>
      </c>
      <c r="I125" s="131">
        <f t="shared" si="3"/>
        <v>32000000</v>
      </c>
    </row>
    <row r="126" spans="1:9" s="19" customFormat="1" ht="20.25" customHeight="1">
      <c r="A126" s="16">
        <f t="shared" si="2"/>
        <v>83</v>
      </c>
      <c r="B126" s="177">
        <v>91</v>
      </c>
      <c r="C126" s="20" t="s">
        <v>212</v>
      </c>
      <c r="D126" s="22" t="s">
        <v>471</v>
      </c>
      <c r="E126" s="140">
        <v>385301764</v>
      </c>
      <c r="F126" s="49" t="s">
        <v>309</v>
      </c>
      <c r="G126" s="157" t="s">
        <v>560</v>
      </c>
      <c r="H126" s="113">
        <v>700</v>
      </c>
      <c r="I126" s="131">
        <f t="shared" si="3"/>
        <v>7000000</v>
      </c>
    </row>
    <row r="127" spans="1:9" s="19" customFormat="1" ht="20.25" customHeight="1">
      <c r="A127" s="16">
        <f t="shared" si="2"/>
        <v>84</v>
      </c>
      <c r="B127" s="177">
        <v>92</v>
      </c>
      <c r="C127" s="49" t="s">
        <v>215</v>
      </c>
      <c r="D127" s="22" t="s">
        <v>473</v>
      </c>
      <c r="E127" s="140">
        <v>385591966</v>
      </c>
      <c r="F127" s="49" t="s">
        <v>309</v>
      </c>
      <c r="G127" s="148" t="s">
        <v>561</v>
      </c>
      <c r="H127" s="112">
        <v>3300</v>
      </c>
      <c r="I127" s="131">
        <f t="shared" si="3"/>
        <v>33000000</v>
      </c>
    </row>
    <row r="128" spans="1:9" s="19" customFormat="1" ht="20.25" customHeight="1">
      <c r="A128" s="16">
        <f t="shared" si="2"/>
        <v>85</v>
      </c>
      <c r="B128" s="177">
        <v>93</v>
      </c>
      <c r="C128" s="20" t="s">
        <v>216</v>
      </c>
      <c r="D128" s="22" t="s">
        <v>594</v>
      </c>
      <c r="E128" s="140">
        <v>385020563</v>
      </c>
      <c r="F128" s="49" t="s">
        <v>309</v>
      </c>
      <c r="G128" s="157" t="s">
        <v>562</v>
      </c>
      <c r="H128" s="113">
        <v>300</v>
      </c>
      <c r="I128" s="131">
        <f t="shared" si="3"/>
        <v>3000000</v>
      </c>
    </row>
    <row r="129" spans="1:9" s="19" customFormat="1" ht="20.25" customHeight="1">
      <c r="A129" s="16">
        <f t="shared" si="2"/>
        <v>86</v>
      </c>
      <c r="B129" s="177">
        <v>94</v>
      </c>
      <c r="C129" s="49" t="s">
        <v>217</v>
      </c>
      <c r="D129" s="22" t="s">
        <v>476</v>
      </c>
      <c r="E129" s="140">
        <v>381510371</v>
      </c>
      <c r="F129" s="49" t="s">
        <v>309</v>
      </c>
      <c r="G129" s="148" t="s">
        <v>563</v>
      </c>
      <c r="H129" s="112">
        <v>100</v>
      </c>
      <c r="I129" s="131">
        <f t="shared" si="3"/>
        <v>1000000</v>
      </c>
    </row>
    <row r="130" spans="1:9" s="13" customFormat="1" ht="20.25" customHeight="1">
      <c r="A130" s="392" t="s">
        <v>587</v>
      </c>
      <c r="B130" s="393"/>
      <c r="C130" s="393"/>
      <c r="D130" s="394"/>
      <c r="E130" s="122"/>
      <c r="F130" s="122"/>
      <c r="G130" s="150"/>
      <c r="H130" s="123">
        <f>SUM(H44:H129)</f>
        <v>118300</v>
      </c>
      <c r="I130" s="132">
        <f>SUM(I44:I129)</f>
        <v>1183000000</v>
      </c>
    </row>
    <row r="131" spans="1:9" s="26" customFormat="1" ht="13.5" customHeight="1">
      <c r="A131" s="24"/>
      <c r="B131" s="174"/>
      <c r="C131" s="24"/>
      <c r="D131" s="24"/>
      <c r="E131" s="24"/>
      <c r="F131" s="24"/>
      <c r="G131" s="154"/>
      <c r="H131" s="24"/>
      <c r="I131" s="24"/>
    </row>
    <row r="132" spans="1:9" s="26" customFormat="1" ht="102" customHeight="1" hidden="1">
      <c r="A132" s="378" t="s">
        <v>248</v>
      </c>
      <c r="B132" s="378"/>
      <c r="C132" s="378"/>
      <c r="D132" s="378"/>
      <c r="E132" s="378"/>
      <c r="F132" s="378"/>
      <c r="G132" s="378"/>
      <c r="H132" s="378"/>
      <c r="I132" s="378"/>
    </row>
    <row r="133" spans="1:9" s="26" customFormat="1" ht="54" customHeight="1" hidden="1">
      <c r="A133" s="362" t="s">
        <v>245</v>
      </c>
      <c r="B133" s="362"/>
      <c r="C133" s="362"/>
      <c r="D133" s="362"/>
      <c r="E133" s="362"/>
      <c r="F133" s="362"/>
      <c r="G133" s="362"/>
      <c r="H133" s="362"/>
      <c r="I133" s="362"/>
    </row>
    <row r="134" spans="1:9" s="26" customFormat="1" ht="34.5" customHeight="1" hidden="1">
      <c r="A134" s="361" t="s">
        <v>244</v>
      </c>
      <c r="B134" s="361"/>
      <c r="C134" s="361"/>
      <c r="D134" s="361"/>
      <c r="E134" s="361"/>
      <c r="F134" s="361"/>
      <c r="G134" s="361"/>
      <c r="H134" s="361"/>
      <c r="I134" s="361"/>
    </row>
    <row r="135" spans="1:9" s="26" customFormat="1" ht="36.75" customHeight="1" hidden="1">
      <c r="A135" s="361" t="s">
        <v>243</v>
      </c>
      <c r="B135" s="361"/>
      <c r="C135" s="361"/>
      <c r="D135" s="361"/>
      <c r="E135" s="361"/>
      <c r="F135" s="361"/>
      <c r="G135" s="361"/>
      <c r="H135" s="361"/>
      <c r="I135" s="361"/>
    </row>
    <row r="136" spans="1:9" s="8" customFormat="1" ht="9" customHeight="1" hidden="1">
      <c r="A136" s="28"/>
      <c r="B136" s="173"/>
      <c r="C136" s="89"/>
      <c r="D136" s="89"/>
      <c r="E136" s="89"/>
      <c r="F136" s="89"/>
      <c r="G136" s="89"/>
      <c r="H136" s="89"/>
      <c r="I136" s="89"/>
    </row>
    <row r="137" spans="1:9" s="8" customFormat="1" ht="21.75" customHeight="1" hidden="1">
      <c r="A137" s="28"/>
      <c r="B137" s="173"/>
      <c r="C137" s="47" t="s">
        <v>240</v>
      </c>
      <c r="D137" s="47"/>
      <c r="E137" s="47"/>
      <c r="F137" s="47"/>
      <c r="G137" s="155"/>
      <c r="H137" s="47"/>
      <c r="I137" s="47"/>
    </row>
    <row r="138" spans="1:9" s="8" customFormat="1" ht="21.75" customHeight="1" hidden="1">
      <c r="A138" s="28"/>
      <c r="B138" s="173"/>
      <c r="C138" s="48" t="s">
        <v>247</v>
      </c>
      <c r="D138" s="48"/>
      <c r="E138" s="48"/>
      <c r="F138" s="48"/>
      <c r="G138" s="156"/>
      <c r="H138" s="48"/>
      <c r="I138" s="48"/>
    </row>
    <row r="139" spans="2:9" ht="17.25" customHeight="1" hidden="1">
      <c r="B139" s="171"/>
      <c r="C139" s="48" t="s">
        <v>241</v>
      </c>
      <c r="D139" s="48"/>
      <c r="E139" s="48"/>
      <c r="F139" s="48"/>
      <c r="G139" s="156"/>
      <c r="H139" s="48"/>
      <c r="I139" s="48"/>
    </row>
    <row r="140" spans="2:9" ht="17.25" customHeight="1" hidden="1">
      <c r="B140" s="171"/>
      <c r="C140" s="48" t="s">
        <v>246</v>
      </c>
      <c r="D140" s="48"/>
      <c r="E140" s="48"/>
      <c r="F140" s="48"/>
      <c r="G140" s="156"/>
      <c r="H140" s="48"/>
      <c r="I140" s="48"/>
    </row>
    <row r="141" spans="2:9" ht="17.25" customHeight="1" hidden="1">
      <c r="B141" s="171"/>
      <c r="C141" s="48" t="s">
        <v>242</v>
      </c>
      <c r="D141" s="48"/>
      <c r="E141" s="48"/>
      <c r="F141" s="48"/>
      <c r="G141" s="156"/>
      <c r="H141" s="48"/>
      <c r="I141" s="48"/>
    </row>
    <row r="142" spans="1:9" ht="17.25" customHeight="1">
      <c r="A142" s="396" t="s">
        <v>317</v>
      </c>
      <c r="B142" s="396"/>
      <c r="C142" s="396"/>
      <c r="D142" s="396"/>
      <c r="E142" s="395" t="s">
        <v>604</v>
      </c>
      <c r="F142" s="395"/>
      <c r="G142" s="395"/>
      <c r="H142" s="395"/>
      <c r="I142" s="395"/>
    </row>
    <row r="143" spans="2:9" ht="17.25" customHeight="1">
      <c r="B143" s="171"/>
      <c r="C143" s="107"/>
      <c r="D143" s="107"/>
      <c r="E143" s="395" t="s">
        <v>603</v>
      </c>
      <c r="F143" s="395"/>
      <c r="G143" s="395"/>
      <c r="H143" s="395"/>
      <c r="I143" s="395"/>
    </row>
  </sheetData>
  <sheetProtection/>
  <mergeCells count="30">
    <mergeCell ref="A9:I9"/>
    <mergeCell ref="A18:D18"/>
    <mergeCell ref="A10:D10"/>
    <mergeCell ref="A6:I6"/>
    <mergeCell ref="A7:I7"/>
    <mergeCell ref="A4:C4"/>
    <mergeCell ref="D2:I2"/>
    <mergeCell ref="D4:I4"/>
    <mergeCell ref="A1:I1"/>
    <mergeCell ref="B2:C2"/>
    <mergeCell ref="E142:I142"/>
    <mergeCell ref="A24:E24"/>
    <mergeCell ref="A35:I35"/>
    <mergeCell ref="A36:I36"/>
    <mergeCell ref="A37:I37"/>
    <mergeCell ref="A38:I38"/>
    <mergeCell ref="E143:I143"/>
    <mergeCell ref="A16:D16"/>
    <mergeCell ref="A22:D22"/>
    <mergeCell ref="A130:D130"/>
    <mergeCell ref="A40:I40"/>
    <mergeCell ref="A132:I132"/>
    <mergeCell ref="A133:I133"/>
    <mergeCell ref="A134:I134"/>
    <mergeCell ref="A135:I135"/>
    <mergeCell ref="A142:D142"/>
    <mergeCell ref="A39:I39"/>
    <mergeCell ref="A25:I25"/>
    <mergeCell ref="A34:I34"/>
    <mergeCell ref="A32:D32"/>
  </mergeCells>
  <printOptions/>
  <pageMargins left="0.1968503937007874" right="0.1968503937007874" top="0.3937007874015748" bottom="0.3937007874015748" header="0.3937007874015748" footer="0.3937007874015748"/>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155"/>
  <sheetViews>
    <sheetView tabSelected="1" zoomScalePageLayoutView="0" workbookViewId="0" topLeftCell="A141">
      <selection activeCell="D145" sqref="D145"/>
    </sheetView>
  </sheetViews>
  <sheetFormatPr defaultColWidth="9.140625" defaultRowHeight="20.25" customHeight="1"/>
  <cols>
    <col min="1" max="1" width="5.140625" style="154" customWidth="1"/>
    <col min="2" max="2" width="6.28125" style="26" customWidth="1"/>
    <col min="3" max="3" width="22.140625" style="26" customWidth="1"/>
    <col min="4" max="4" width="42.00390625" style="26" customWidth="1"/>
    <col min="5" max="5" width="14.00390625" style="26" customWidth="1"/>
    <col min="6" max="6" width="10.140625" style="26" customWidth="1"/>
    <col min="7" max="7" width="13.421875" style="26" customWidth="1"/>
    <col min="8" max="8" width="13.140625" style="26" customWidth="1"/>
    <col min="9" max="9" width="17.421875" style="26" customWidth="1"/>
    <col min="10" max="16384" width="9.140625" style="26" customWidth="1"/>
  </cols>
  <sheetData>
    <row r="1" spans="2:9" s="224" customFormat="1" ht="18.75" customHeight="1">
      <c r="B1" s="91"/>
      <c r="C1" s="91" t="s">
        <v>606</v>
      </c>
      <c r="D1" s="91"/>
      <c r="E1" s="91"/>
      <c r="G1" s="225" t="s">
        <v>605</v>
      </c>
      <c r="H1" s="91"/>
      <c r="I1" s="91"/>
    </row>
    <row r="2" spans="1:9" s="224" customFormat="1" ht="20.25" customHeight="1">
      <c r="A2" s="223" t="s">
        <v>608</v>
      </c>
      <c r="E2" s="74"/>
      <c r="G2" s="222" t="s">
        <v>607</v>
      </c>
      <c r="H2" s="74"/>
      <c r="I2" s="74"/>
    </row>
    <row r="3" spans="1:8" s="224" customFormat="1" ht="15">
      <c r="A3" s="110" t="s">
        <v>312</v>
      </c>
      <c r="C3" s="110"/>
      <c r="D3" s="110"/>
      <c r="E3" s="110"/>
      <c r="F3" s="108"/>
      <c r="G3" s="110"/>
      <c r="H3" s="110"/>
    </row>
    <row r="4" spans="1:9" s="224" customFormat="1" ht="15" customHeight="1">
      <c r="A4" s="226"/>
      <c r="B4" s="226"/>
      <c r="C4" s="226"/>
      <c r="D4" s="421" t="s">
        <v>612</v>
      </c>
      <c r="E4" s="421"/>
      <c r="F4" s="421"/>
      <c r="G4" s="421"/>
      <c r="H4" s="421"/>
      <c r="I4" s="421"/>
    </row>
    <row r="5" spans="1:8" s="224" customFormat="1" ht="14.25" customHeight="1">
      <c r="A5" s="26"/>
      <c r="B5" s="26"/>
      <c r="C5" s="26"/>
      <c r="D5" s="26"/>
      <c r="E5" s="26"/>
      <c r="F5" s="26"/>
      <c r="G5" s="26"/>
      <c r="H5" s="26"/>
    </row>
    <row r="6" spans="1:9" s="228" customFormat="1" ht="18.75" customHeight="1">
      <c r="A6" s="416" t="s">
        <v>609</v>
      </c>
      <c r="B6" s="416"/>
      <c r="C6" s="416"/>
      <c r="D6" s="416"/>
      <c r="E6" s="416"/>
      <c r="F6" s="416"/>
      <c r="G6" s="416"/>
      <c r="H6" s="416"/>
      <c r="I6" s="416"/>
    </row>
    <row r="7" spans="1:9" s="228" customFormat="1" ht="17.25" customHeight="1">
      <c r="A7" s="416" t="s">
        <v>610</v>
      </c>
      <c r="B7" s="416"/>
      <c r="C7" s="416"/>
      <c r="D7" s="416"/>
      <c r="E7" s="416"/>
      <c r="F7" s="416"/>
      <c r="G7" s="416"/>
      <c r="H7" s="416"/>
      <c r="I7" s="416"/>
    </row>
    <row r="8" spans="1:9" s="228" customFormat="1" ht="17.25" customHeight="1">
      <c r="A8" s="416" t="s">
        <v>611</v>
      </c>
      <c r="B8" s="416"/>
      <c r="C8" s="416"/>
      <c r="D8" s="416"/>
      <c r="E8" s="416"/>
      <c r="F8" s="416"/>
      <c r="G8" s="416"/>
      <c r="H8" s="416"/>
      <c r="I8" s="416"/>
    </row>
    <row r="9" spans="1:8" s="228" customFormat="1" ht="13.5" customHeight="1">
      <c r="A9" s="227"/>
      <c r="B9" s="227"/>
      <c r="C9" s="227"/>
      <c r="D9" s="227"/>
      <c r="E9" s="227"/>
      <c r="F9" s="227"/>
      <c r="G9" s="227"/>
      <c r="H9" s="227"/>
    </row>
    <row r="10" spans="1:7" s="230" customFormat="1" ht="20.25" customHeight="1">
      <c r="A10" s="417" t="s">
        <v>584</v>
      </c>
      <c r="B10" s="417"/>
      <c r="C10" s="417"/>
      <c r="D10" s="417"/>
      <c r="G10" s="224"/>
    </row>
    <row r="11" spans="1:7" s="230" customFormat="1" ht="13.5" customHeight="1">
      <c r="A11" s="231"/>
      <c r="B11" s="232"/>
      <c r="C11" s="231"/>
      <c r="D11" s="231"/>
      <c r="G11" s="224"/>
    </row>
    <row r="12" spans="1:9" s="236" customFormat="1" ht="51" customHeight="1">
      <c r="A12" s="233" t="s">
        <v>3</v>
      </c>
      <c r="B12" s="234" t="s">
        <v>588</v>
      </c>
      <c r="C12" s="235" t="s">
        <v>583</v>
      </c>
      <c r="D12" s="235" t="s">
        <v>577</v>
      </c>
      <c r="E12" s="235" t="s">
        <v>576</v>
      </c>
      <c r="F12" s="235" t="s">
        <v>257</v>
      </c>
      <c r="G12" s="235" t="s">
        <v>305</v>
      </c>
      <c r="H12" s="235" t="s">
        <v>306</v>
      </c>
      <c r="I12" s="235" t="s">
        <v>320</v>
      </c>
    </row>
    <row r="13" spans="1:9" s="227" customFormat="1" ht="16.5" customHeight="1">
      <c r="A13" s="345">
        <v>1</v>
      </c>
      <c r="B13" s="346">
        <v>1</v>
      </c>
      <c r="C13" s="347" t="s">
        <v>573</v>
      </c>
      <c r="D13" s="347" t="s">
        <v>574</v>
      </c>
      <c r="E13" s="348"/>
      <c r="F13" s="348" t="s">
        <v>309</v>
      </c>
      <c r="G13" s="349" t="s">
        <v>575</v>
      </c>
      <c r="H13" s="350">
        <v>4467300</v>
      </c>
      <c r="I13" s="351">
        <f>H13*10000</f>
        <v>44673000000</v>
      </c>
    </row>
    <row r="14" spans="1:9" s="227" customFormat="1" ht="33.75" customHeight="1">
      <c r="A14" s="320">
        <v>2</v>
      </c>
      <c r="B14" s="352">
        <v>2</v>
      </c>
      <c r="C14" s="353" t="s">
        <v>17</v>
      </c>
      <c r="D14" s="353" t="s">
        <v>578</v>
      </c>
      <c r="E14" s="354"/>
      <c r="F14" s="354" t="s">
        <v>309</v>
      </c>
      <c r="G14" s="355" t="s">
        <v>479</v>
      </c>
      <c r="H14" s="356">
        <v>3350500</v>
      </c>
      <c r="I14" s="357">
        <f>H14*10000</f>
        <v>33505000000</v>
      </c>
    </row>
    <row r="15" spans="1:9" s="227" customFormat="1" ht="16.5" customHeight="1">
      <c r="A15" s="337">
        <v>3</v>
      </c>
      <c r="B15" s="358">
        <v>3</v>
      </c>
      <c r="C15" s="339" t="s">
        <v>26</v>
      </c>
      <c r="D15" s="339" t="s">
        <v>579</v>
      </c>
      <c r="E15" s="342"/>
      <c r="F15" s="342" t="s">
        <v>309</v>
      </c>
      <c r="G15" s="359" t="s">
        <v>487</v>
      </c>
      <c r="H15" s="343">
        <v>3199800</v>
      </c>
      <c r="I15" s="344">
        <f>H15*10000</f>
        <v>31998000000</v>
      </c>
    </row>
    <row r="16" spans="1:9" s="230" customFormat="1" ht="20.25" customHeight="1">
      <c r="A16" s="418" t="s">
        <v>587</v>
      </c>
      <c r="B16" s="419"/>
      <c r="C16" s="419"/>
      <c r="D16" s="420"/>
      <c r="E16" s="244"/>
      <c r="F16" s="244"/>
      <c r="G16" s="245"/>
      <c r="H16" s="244">
        <f>SUM(H13:H15)</f>
        <v>11017600</v>
      </c>
      <c r="I16" s="244">
        <f>SUM(I13:I15)</f>
        <v>110176000000</v>
      </c>
    </row>
    <row r="17" spans="1:9" s="228" customFormat="1" ht="8.25" customHeight="1">
      <c r="A17" s="227"/>
      <c r="B17" s="246"/>
      <c r="C17" s="227"/>
      <c r="D17" s="227"/>
      <c r="E17" s="227"/>
      <c r="F17" s="227"/>
      <c r="G17" s="227"/>
      <c r="H17" s="227"/>
      <c r="I17" s="227"/>
    </row>
    <row r="18" spans="1:9" s="227" customFormat="1" ht="20.25" customHeight="1">
      <c r="A18" s="414" t="s">
        <v>308</v>
      </c>
      <c r="B18" s="414"/>
      <c r="C18" s="414"/>
      <c r="D18" s="414"/>
      <c r="E18" s="247"/>
      <c r="F18" s="247"/>
      <c r="G18" s="248"/>
      <c r="H18" s="249"/>
      <c r="I18" s="247"/>
    </row>
    <row r="19" spans="1:9" s="227" customFormat="1" ht="11.25" customHeight="1">
      <c r="A19" s="250"/>
      <c r="B19" s="251"/>
      <c r="C19" s="250"/>
      <c r="D19" s="250"/>
      <c r="E19" s="252"/>
      <c r="F19" s="252"/>
      <c r="G19" s="253"/>
      <c r="H19" s="254"/>
      <c r="I19" s="252"/>
    </row>
    <row r="20" spans="1:9" s="236" customFormat="1" ht="78.75" customHeight="1">
      <c r="A20" s="233" t="s">
        <v>3</v>
      </c>
      <c r="B20" s="234" t="s">
        <v>588</v>
      </c>
      <c r="C20" s="235" t="s">
        <v>583</v>
      </c>
      <c r="D20" s="235" t="s">
        <v>303</v>
      </c>
      <c r="E20" s="235" t="s">
        <v>582</v>
      </c>
      <c r="F20" s="235" t="s">
        <v>257</v>
      </c>
      <c r="G20" s="235" t="s">
        <v>305</v>
      </c>
      <c r="H20" s="235" t="s">
        <v>306</v>
      </c>
      <c r="I20" s="235" t="s">
        <v>320</v>
      </c>
    </row>
    <row r="21" spans="1:9" s="227" customFormat="1" ht="33" customHeight="1">
      <c r="A21" s="237">
        <v>1</v>
      </c>
      <c r="B21" s="255">
        <v>4</v>
      </c>
      <c r="C21" s="238" t="s">
        <v>589</v>
      </c>
      <c r="D21" s="238" t="s">
        <v>565</v>
      </c>
      <c r="E21" s="239">
        <v>1900578483</v>
      </c>
      <c r="F21" s="240" t="s">
        <v>309</v>
      </c>
      <c r="G21" s="241" t="s">
        <v>478</v>
      </c>
      <c r="H21" s="242">
        <v>2000</v>
      </c>
      <c r="I21" s="243">
        <f>H21*10000</f>
        <v>20000000</v>
      </c>
    </row>
    <row r="22" spans="1:9" s="230" customFormat="1" ht="18.75" customHeight="1">
      <c r="A22" s="418" t="s">
        <v>587</v>
      </c>
      <c r="B22" s="419"/>
      <c r="C22" s="419"/>
      <c r="D22" s="420"/>
      <c r="E22" s="244"/>
      <c r="F22" s="244"/>
      <c r="G22" s="245"/>
      <c r="H22" s="244">
        <f>SUM(H21:H21)</f>
        <v>2000</v>
      </c>
      <c r="I22" s="244">
        <f>SUM(I21:I21)</f>
        <v>20000000</v>
      </c>
    </row>
    <row r="23" spans="1:9" s="228" customFormat="1" ht="13.5" customHeight="1">
      <c r="A23" s="227"/>
      <c r="B23" s="246"/>
      <c r="C23" s="227"/>
      <c r="D23" s="227"/>
      <c r="E23" s="227"/>
      <c r="F23" s="227"/>
      <c r="G23" s="227"/>
      <c r="H23" s="227"/>
      <c r="I23" s="227"/>
    </row>
    <row r="24" spans="1:9" s="228" customFormat="1" ht="18.75" customHeight="1">
      <c r="A24" s="413" t="s">
        <v>585</v>
      </c>
      <c r="B24" s="413"/>
      <c r="C24" s="413"/>
      <c r="D24" s="413"/>
      <c r="E24" s="413"/>
      <c r="F24" s="236"/>
      <c r="G24" s="227"/>
      <c r="H24" s="236"/>
      <c r="I24" s="236"/>
    </row>
    <row r="25" spans="1:9" s="228" customFormat="1" ht="18.75" customHeight="1">
      <c r="A25" s="413" t="s">
        <v>596</v>
      </c>
      <c r="B25" s="413"/>
      <c r="C25" s="413"/>
      <c r="D25" s="413"/>
      <c r="E25" s="413"/>
      <c r="F25" s="413"/>
      <c r="G25" s="413"/>
      <c r="H25" s="413"/>
      <c r="I25" s="413"/>
    </row>
    <row r="26" spans="1:9" s="228" customFormat="1" ht="12" customHeight="1">
      <c r="A26" s="256"/>
      <c r="B26" s="256"/>
      <c r="C26" s="256"/>
      <c r="D26" s="256"/>
      <c r="E26" s="256"/>
      <c r="F26" s="256"/>
      <c r="G26" s="256"/>
      <c r="H26" s="256"/>
      <c r="I26" s="256"/>
    </row>
    <row r="27" spans="1:9" s="228" customFormat="1" ht="46.5" customHeight="1">
      <c r="A27" s="233" t="s">
        <v>3</v>
      </c>
      <c r="B27" s="234" t="s">
        <v>588</v>
      </c>
      <c r="C27" s="235" t="s">
        <v>583</v>
      </c>
      <c r="D27" s="235" t="s">
        <v>303</v>
      </c>
      <c r="E27" s="235" t="s">
        <v>581</v>
      </c>
      <c r="F27" s="235" t="s">
        <v>257</v>
      </c>
      <c r="G27" s="235" t="s">
        <v>305</v>
      </c>
      <c r="H27" s="235" t="s">
        <v>306</v>
      </c>
      <c r="I27" s="235" t="s">
        <v>320</v>
      </c>
    </row>
    <row r="28" spans="1:9" s="230" customFormat="1" ht="20.25" customHeight="1">
      <c r="A28" s="286">
        <v>1</v>
      </c>
      <c r="B28" s="287">
        <v>5</v>
      </c>
      <c r="C28" s="288" t="s">
        <v>20</v>
      </c>
      <c r="D28" s="289" t="s">
        <v>325</v>
      </c>
      <c r="E28" s="290">
        <v>385301197</v>
      </c>
      <c r="F28" s="288" t="s">
        <v>309</v>
      </c>
      <c r="G28" s="291" t="s">
        <v>480</v>
      </c>
      <c r="H28" s="292">
        <v>2000</v>
      </c>
      <c r="I28" s="293">
        <f>H28*10000</f>
        <v>20000000</v>
      </c>
    </row>
    <row r="29" spans="1:9" s="230" customFormat="1" ht="20.25" customHeight="1">
      <c r="A29" s="302">
        <f>A28+1</f>
        <v>2</v>
      </c>
      <c r="B29" s="303">
        <v>6</v>
      </c>
      <c r="C29" s="304" t="s">
        <v>91</v>
      </c>
      <c r="D29" s="305" t="s">
        <v>321</v>
      </c>
      <c r="E29" s="306">
        <v>385296616</v>
      </c>
      <c r="F29" s="307" t="s">
        <v>309</v>
      </c>
      <c r="G29" s="308" t="s">
        <v>503</v>
      </c>
      <c r="H29" s="309">
        <v>5000</v>
      </c>
      <c r="I29" s="310">
        <f>H29*10000</f>
        <v>50000000</v>
      </c>
    </row>
    <row r="30" spans="1:9" s="230" customFormat="1" ht="20.25" customHeight="1">
      <c r="A30" s="302">
        <f>A29+1</f>
        <v>3</v>
      </c>
      <c r="B30" s="303">
        <v>7</v>
      </c>
      <c r="C30" s="304" t="s">
        <v>137</v>
      </c>
      <c r="D30" s="305" t="s">
        <v>404</v>
      </c>
      <c r="E30" s="306">
        <v>385301784</v>
      </c>
      <c r="F30" s="307" t="s">
        <v>309</v>
      </c>
      <c r="G30" s="308" t="s">
        <v>527</v>
      </c>
      <c r="H30" s="309">
        <v>3900</v>
      </c>
      <c r="I30" s="310">
        <f>H30*10000</f>
        <v>39000000</v>
      </c>
    </row>
    <row r="31" spans="1:9" s="227" customFormat="1" ht="30.75" customHeight="1">
      <c r="A31" s="337">
        <v>4</v>
      </c>
      <c r="B31" s="338">
        <v>8</v>
      </c>
      <c r="C31" s="339" t="s">
        <v>296</v>
      </c>
      <c r="D31" s="340" t="s">
        <v>571</v>
      </c>
      <c r="E31" s="341" t="s">
        <v>568</v>
      </c>
      <c r="F31" s="342" t="s">
        <v>309</v>
      </c>
      <c r="G31" s="341" t="s">
        <v>572</v>
      </c>
      <c r="H31" s="343">
        <v>20000</v>
      </c>
      <c r="I31" s="344">
        <f>H31*10000</f>
        <v>200000000</v>
      </c>
    </row>
    <row r="32" spans="1:9" s="227" customFormat="1" ht="20.25" customHeight="1">
      <c r="A32" s="410" t="s">
        <v>587</v>
      </c>
      <c r="B32" s="411"/>
      <c r="C32" s="411"/>
      <c r="D32" s="412"/>
      <c r="E32" s="257"/>
      <c r="F32" s="257"/>
      <c r="G32" s="258"/>
      <c r="H32" s="259">
        <f>SUM(H28:H31)</f>
        <v>30900</v>
      </c>
      <c r="I32" s="260">
        <f>SUM(I28:I31)</f>
        <v>309000000</v>
      </c>
    </row>
    <row r="33" spans="1:9" s="227" customFormat="1" ht="12.75" customHeight="1">
      <c r="A33" s="261"/>
      <c r="B33" s="261"/>
      <c r="C33" s="261"/>
      <c r="D33" s="261"/>
      <c r="E33" s="262"/>
      <c r="F33" s="262"/>
      <c r="G33" s="263"/>
      <c r="H33" s="264"/>
      <c r="I33" s="265"/>
    </row>
    <row r="34" spans="1:9" s="227" customFormat="1" ht="16.5" customHeight="1">
      <c r="A34" s="414" t="s">
        <v>597</v>
      </c>
      <c r="B34" s="414"/>
      <c r="C34" s="414"/>
      <c r="D34" s="414"/>
      <c r="E34" s="414"/>
      <c r="F34" s="414"/>
      <c r="G34" s="414"/>
      <c r="H34" s="414"/>
      <c r="I34" s="414"/>
    </row>
    <row r="35" spans="1:9" s="228" customFormat="1" ht="61.5" customHeight="1" hidden="1">
      <c r="A35" s="408" t="s">
        <v>614</v>
      </c>
      <c r="B35" s="408"/>
      <c r="C35" s="408"/>
      <c r="D35" s="408"/>
      <c r="E35" s="408"/>
      <c r="F35" s="408"/>
      <c r="G35" s="408"/>
      <c r="H35" s="408"/>
      <c r="I35" s="408"/>
    </row>
    <row r="36" spans="1:9" s="228" customFormat="1" ht="63" customHeight="1" hidden="1">
      <c r="A36" s="415" t="s">
        <v>226</v>
      </c>
      <c r="B36" s="415"/>
      <c r="C36" s="415"/>
      <c r="D36" s="415"/>
      <c r="E36" s="415"/>
      <c r="F36" s="415"/>
      <c r="G36" s="415"/>
      <c r="H36" s="415"/>
      <c r="I36" s="415"/>
    </row>
    <row r="37" spans="1:9" s="228" customFormat="1" ht="51" customHeight="1" hidden="1">
      <c r="A37" s="407" t="s">
        <v>227</v>
      </c>
      <c r="B37" s="407"/>
      <c r="C37" s="407"/>
      <c r="D37" s="407"/>
      <c r="E37" s="407"/>
      <c r="F37" s="407"/>
      <c r="G37" s="407"/>
      <c r="H37" s="407"/>
      <c r="I37" s="407"/>
    </row>
    <row r="38" spans="1:9" s="228" customFormat="1" ht="63" customHeight="1" hidden="1">
      <c r="A38" s="407" t="s">
        <v>615</v>
      </c>
      <c r="B38" s="407"/>
      <c r="C38" s="407"/>
      <c r="D38" s="407"/>
      <c r="E38" s="407"/>
      <c r="F38" s="407"/>
      <c r="G38" s="407"/>
      <c r="H38" s="407"/>
      <c r="I38" s="407"/>
    </row>
    <row r="39" spans="1:9" s="228" customFormat="1" ht="53.25" customHeight="1" hidden="1">
      <c r="A39" s="408" t="s">
        <v>228</v>
      </c>
      <c r="B39" s="408"/>
      <c r="C39" s="408"/>
      <c r="D39" s="408"/>
      <c r="E39" s="408"/>
      <c r="F39" s="408"/>
      <c r="G39" s="408"/>
      <c r="H39" s="408"/>
      <c r="I39" s="408"/>
    </row>
    <row r="40" spans="1:9" s="228" customFormat="1" ht="57.75" customHeight="1" hidden="1">
      <c r="A40" s="409" t="s">
        <v>239</v>
      </c>
      <c r="B40" s="409"/>
      <c r="C40" s="409"/>
      <c r="D40" s="409"/>
      <c r="E40" s="409"/>
      <c r="F40" s="409"/>
      <c r="G40" s="409"/>
      <c r="H40" s="409"/>
      <c r="I40" s="409"/>
    </row>
    <row r="41" spans="1:2" s="224" customFormat="1" ht="12" customHeight="1" hidden="1">
      <c r="A41" s="229"/>
      <c r="B41" s="266"/>
    </row>
    <row r="42" spans="1:2" s="224" customFormat="1" ht="12.75" customHeight="1">
      <c r="A42" s="229"/>
      <c r="B42" s="266"/>
    </row>
    <row r="43" spans="1:9" s="236" customFormat="1" ht="45" customHeight="1">
      <c r="A43" s="233" t="s">
        <v>3</v>
      </c>
      <c r="B43" s="234" t="s">
        <v>588</v>
      </c>
      <c r="C43" s="235" t="s">
        <v>583</v>
      </c>
      <c r="D43" s="235" t="s">
        <v>303</v>
      </c>
      <c r="E43" s="235" t="s">
        <v>581</v>
      </c>
      <c r="F43" s="235" t="s">
        <v>257</v>
      </c>
      <c r="G43" s="235" t="s">
        <v>305</v>
      </c>
      <c r="H43" s="235" t="s">
        <v>306</v>
      </c>
      <c r="I43" s="235" t="s">
        <v>320</v>
      </c>
    </row>
    <row r="44" spans="1:9" s="230" customFormat="1" ht="20.25" customHeight="1">
      <c r="A44" s="286">
        <v>1</v>
      </c>
      <c r="B44" s="287">
        <v>9</v>
      </c>
      <c r="C44" s="288" t="s">
        <v>17</v>
      </c>
      <c r="D44" s="289" t="s">
        <v>321</v>
      </c>
      <c r="E44" s="290">
        <v>385393202</v>
      </c>
      <c r="F44" s="288" t="s">
        <v>309</v>
      </c>
      <c r="G44" s="291" t="s">
        <v>479</v>
      </c>
      <c r="H44" s="292">
        <v>4200</v>
      </c>
      <c r="I44" s="293">
        <f>H44*10000</f>
        <v>42000000</v>
      </c>
    </row>
    <row r="45" spans="1:9" s="267" customFormat="1" ht="20.25" customHeight="1">
      <c r="A45" s="294">
        <f aca="true" t="shared" si="0" ref="A45:A108">A44+1</f>
        <v>2</v>
      </c>
      <c r="B45" s="295">
        <v>10</v>
      </c>
      <c r="C45" s="296" t="s">
        <v>20</v>
      </c>
      <c r="D45" s="297" t="s">
        <v>325</v>
      </c>
      <c r="E45" s="298">
        <v>385301197</v>
      </c>
      <c r="F45" s="296" t="s">
        <v>309</v>
      </c>
      <c r="G45" s="299" t="s">
        <v>480</v>
      </c>
      <c r="H45" s="300">
        <v>4300</v>
      </c>
      <c r="I45" s="301">
        <f aca="true" t="shared" si="1" ref="I45:I108">H45*10000</f>
        <v>43000000</v>
      </c>
    </row>
    <row r="46" spans="1:9" s="230" customFormat="1" ht="20.25" customHeight="1">
      <c r="A46" s="302">
        <v>3</v>
      </c>
      <c r="B46" s="303">
        <v>11</v>
      </c>
      <c r="C46" s="304" t="s">
        <v>26</v>
      </c>
      <c r="D46" s="305" t="s">
        <v>327</v>
      </c>
      <c r="E46" s="306">
        <v>385185372</v>
      </c>
      <c r="F46" s="307" t="s">
        <v>309</v>
      </c>
      <c r="G46" s="308" t="s">
        <v>487</v>
      </c>
      <c r="H46" s="309">
        <v>1000</v>
      </c>
      <c r="I46" s="310">
        <f t="shared" si="1"/>
        <v>10000000</v>
      </c>
    </row>
    <row r="47" spans="1:9" s="230" customFormat="1" ht="20.25" customHeight="1">
      <c r="A47" s="302">
        <f t="shared" si="0"/>
        <v>4</v>
      </c>
      <c r="B47" s="303">
        <v>12</v>
      </c>
      <c r="C47" s="304" t="s">
        <v>29</v>
      </c>
      <c r="D47" s="305" t="s">
        <v>328</v>
      </c>
      <c r="E47" s="306">
        <v>385387658</v>
      </c>
      <c r="F47" s="307" t="s">
        <v>309</v>
      </c>
      <c r="G47" s="308" t="s">
        <v>481</v>
      </c>
      <c r="H47" s="309">
        <v>3400</v>
      </c>
      <c r="I47" s="310">
        <f t="shared" si="1"/>
        <v>34000000</v>
      </c>
    </row>
    <row r="48" spans="1:9" s="230" customFormat="1" ht="20.25" customHeight="1">
      <c r="A48" s="302">
        <f t="shared" si="0"/>
        <v>5</v>
      </c>
      <c r="B48" s="303">
        <v>13</v>
      </c>
      <c r="C48" s="307" t="s">
        <v>32</v>
      </c>
      <c r="D48" s="305" t="s">
        <v>329</v>
      </c>
      <c r="E48" s="306">
        <v>385491818</v>
      </c>
      <c r="F48" s="307" t="s">
        <v>309</v>
      </c>
      <c r="G48" s="311" t="s">
        <v>482</v>
      </c>
      <c r="H48" s="312">
        <v>900</v>
      </c>
      <c r="I48" s="310">
        <f t="shared" si="1"/>
        <v>9000000</v>
      </c>
    </row>
    <row r="49" spans="1:9" s="230" customFormat="1" ht="20.25" customHeight="1">
      <c r="A49" s="302">
        <f t="shared" si="0"/>
        <v>6</v>
      </c>
      <c r="B49" s="303">
        <v>14</v>
      </c>
      <c r="C49" s="307" t="s">
        <v>35</v>
      </c>
      <c r="D49" s="305" t="s">
        <v>331</v>
      </c>
      <c r="E49" s="306">
        <v>385545555</v>
      </c>
      <c r="F49" s="307" t="s">
        <v>309</v>
      </c>
      <c r="G49" s="311" t="s">
        <v>483</v>
      </c>
      <c r="H49" s="312">
        <v>1000</v>
      </c>
      <c r="I49" s="310">
        <f t="shared" si="1"/>
        <v>10000000</v>
      </c>
    </row>
    <row r="50" spans="1:9" s="230" customFormat="1" ht="30.75" customHeight="1">
      <c r="A50" s="302">
        <f t="shared" si="0"/>
        <v>7</v>
      </c>
      <c r="B50" s="303">
        <v>15</v>
      </c>
      <c r="C50" s="307" t="s">
        <v>39</v>
      </c>
      <c r="D50" s="305" t="s">
        <v>333</v>
      </c>
      <c r="E50" s="306">
        <v>385041163</v>
      </c>
      <c r="F50" s="307" t="s">
        <v>309</v>
      </c>
      <c r="G50" s="311" t="s">
        <v>484</v>
      </c>
      <c r="H50" s="312">
        <v>1200</v>
      </c>
      <c r="I50" s="310">
        <f t="shared" si="1"/>
        <v>12000000</v>
      </c>
    </row>
    <row r="51" spans="1:9" s="230" customFormat="1" ht="33.75" customHeight="1">
      <c r="A51" s="302">
        <f t="shared" si="0"/>
        <v>8</v>
      </c>
      <c r="B51" s="303">
        <v>16</v>
      </c>
      <c r="C51" s="307" t="s">
        <v>42</v>
      </c>
      <c r="D51" s="305" t="s">
        <v>335</v>
      </c>
      <c r="E51" s="306">
        <v>385011699</v>
      </c>
      <c r="F51" s="307" t="s">
        <v>309</v>
      </c>
      <c r="G51" s="311" t="s">
        <v>485</v>
      </c>
      <c r="H51" s="312">
        <v>1000</v>
      </c>
      <c r="I51" s="310">
        <f t="shared" si="1"/>
        <v>10000000</v>
      </c>
    </row>
    <row r="52" spans="1:9" s="230" customFormat="1" ht="29.25" customHeight="1">
      <c r="A52" s="302">
        <f t="shared" si="0"/>
        <v>9</v>
      </c>
      <c r="B52" s="303">
        <v>17</v>
      </c>
      <c r="C52" s="307" t="s">
        <v>45</v>
      </c>
      <c r="D52" s="305" t="s">
        <v>337</v>
      </c>
      <c r="E52" s="306">
        <v>385075289</v>
      </c>
      <c r="F52" s="307" t="s">
        <v>309</v>
      </c>
      <c r="G52" s="311" t="s">
        <v>486</v>
      </c>
      <c r="H52" s="312">
        <v>400</v>
      </c>
      <c r="I52" s="310">
        <f t="shared" si="1"/>
        <v>4000000</v>
      </c>
    </row>
    <row r="53" spans="1:9" s="230" customFormat="1" ht="20.25" customHeight="1">
      <c r="A53" s="302">
        <f t="shared" si="0"/>
        <v>10</v>
      </c>
      <c r="B53" s="303">
        <v>18</v>
      </c>
      <c r="C53" s="304" t="s">
        <v>52</v>
      </c>
      <c r="D53" s="305" t="s">
        <v>339</v>
      </c>
      <c r="E53" s="306">
        <v>385229384</v>
      </c>
      <c r="F53" s="307" t="s">
        <v>309</v>
      </c>
      <c r="G53" s="308" t="s">
        <v>488</v>
      </c>
      <c r="H53" s="309">
        <v>2300</v>
      </c>
      <c r="I53" s="310">
        <f t="shared" si="1"/>
        <v>23000000</v>
      </c>
    </row>
    <row r="54" spans="1:9" s="230" customFormat="1" ht="31.5" customHeight="1">
      <c r="A54" s="302">
        <f t="shared" si="0"/>
        <v>11</v>
      </c>
      <c r="B54" s="303">
        <v>19</v>
      </c>
      <c r="C54" s="304" t="s">
        <v>55</v>
      </c>
      <c r="D54" s="305" t="s">
        <v>340</v>
      </c>
      <c r="E54" s="306">
        <v>385046773</v>
      </c>
      <c r="F54" s="307" t="s">
        <v>309</v>
      </c>
      <c r="G54" s="308" t="s">
        <v>489</v>
      </c>
      <c r="H54" s="309">
        <v>2100</v>
      </c>
      <c r="I54" s="310">
        <f t="shared" si="1"/>
        <v>21000000</v>
      </c>
    </row>
    <row r="55" spans="1:9" s="230" customFormat="1" ht="31.5" customHeight="1">
      <c r="A55" s="302">
        <f t="shared" si="0"/>
        <v>12</v>
      </c>
      <c r="B55" s="303">
        <v>20</v>
      </c>
      <c r="C55" s="304" t="s">
        <v>58</v>
      </c>
      <c r="D55" s="305" t="s">
        <v>591</v>
      </c>
      <c r="E55" s="306">
        <v>385394791</v>
      </c>
      <c r="F55" s="307" t="s">
        <v>309</v>
      </c>
      <c r="G55" s="308" t="s">
        <v>490</v>
      </c>
      <c r="H55" s="309">
        <v>300</v>
      </c>
      <c r="I55" s="310">
        <f t="shared" si="1"/>
        <v>3000000</v>
      </c>
    </row>
    <row r="56" spans="1:9" s="230" customFormat="1" ht="29.25" customHeight="1">
      <c r="A56" s="302">
        <f t="shared" si="0"/>
        <v>13</v>
      </c>
      <c r="B56" s="303">
        <v>21</v>
      </c>
      <c r="C56" s="304" t="s">
        <v>63</v>
      </c>
      <c r="D56" s="305" t="s">
        <v>342</v>
      </c>
      <c r="E56" s="306">
        <v>385308239</v>
      </c>
      <c r="F56" s="307" t="s">
        <v>309</v>
      </c>
      <c r="G56" s="308" t="s">
        <v>491</v>
      </c>
      <c r="H56" s="309">
        <v>500</v>
      </c>
      <c r="I56" s="310">
        <f t="shared" si="1"/>
        <v>5000000</v>
      </c>
    </row>
    <row r="57" spans="1:9" s="230" customFormat="1" ht="20.25" customHeight="1">
      <c r="A57" s="302">
        <f t="shared" si="0"/>
        <v>14</v>
      </c>
      <c r="B57" s="303">
        <v>22</v>
      </c>
      <c r="C57" s="304" t="s">
        <v>66</v>
      </c>
      <c r="D57" s="305" t="s">
        <v>344</v>
      </c>
      <c r="E57" s="306">
        <v>385513763</v>
      </c>
      <c r="F57" s="307" t="s">
        <v>309</v>
      </c>
      <c r="G57" s="308" t="s">
        <v>492</v>
      </c>
      <c r="H57" s="309">
        <v>2400</v>
      </c>
      <c r="I57" s="310">
        <f t="shared" si="1"/>
        <v>24000000</v>
      </c>
    </row>
    <row r="58" spans="1:9" s="230" customFormat="1" ht="20.25" customHeight="1">
      <c r="A58" s="302">
        <f t="shared" si="0"/>
        <v>15</v>
      </c>
      <c r="B58" s="303">
        <v>23</v>
      </c>
      <c r="C58" s="304" t="s">
        <v>68</v>
      </c>
      <c r="D58" s="305" t="s">
        <v>346</v>
      </c>
      <c r="E58" s="306">
        <v>385185218</v>
      </c>
      <c r="F58" s="307" t="s">
        <v>309</v>
      </c>
      <c r="G58" s="308" t="s">
        <v>493</v>
      </c>
      <c r="H58" s="309">
        <v>1400</v>
      </c>
      <c r="I58" s="310">
        <f t="shared" si="1"/>
        <v>14000000</v>
      </c>
    </row>
    <row r="59" spans="1:9" s="230" customFormat="1" ht="33.75" customHeight="1">
      <c r="A59" s="302">
        <f t="shared" si="0"/>
        <v>16</v>
      </c>
      <c r="B59" s="303">
        <v>24</v>
      </c>
      <c r="C59" s="304" t="s">
        <v>70</v>
      </c>
      <c r="D59" s="305" t="s">
        <v>347</v>
      </c>
      <c r="E59" s="306">
        <v>385563855</v>
      </c>
      <c r="F59" s="307" t="s">
        <v>309</v>
      </c>
      <c r="G59" s="308" t="s">
        <v>494</v>
      </c>
      <c r="H59" s="309">
        <v>800</v>
      </c>
      <c r="I59" s="310">
        <f t="shared" si="1"/>
        <v>8000000</v>
      </c>
    </row>
    <row r="60" spans="1:9" s="230" customFormat="1" ht="30" customHeight="1">
      <c r="A60" s="302">
        <f t="shared" si="0"/>
        <v>17</v>
      </c>
      <c r="B60" s="303">
        <v>25</v>
      </c>
      <c r="C60" s="304" t="s">
        <v>72</v>
      </c>
      <c r="D60" s="305" t="s">
        <v>349</v>
      </c>
      <c r="E60" s="306">
        <v>385185845</v>
      </c>
      <c r="F60" s="307" t="s">
        <v>309</v>
      </c>
      <c r="G60" s="308" t="s">
        <v>495</v>
      </c>
      <c r="H60" s="309">
        <v>400</v>
      </c>
      <c r="I60" s="310">
        <f t="shared" si="1"/>
        <v>4000000</v>
      </c>
    </row>
    <row r="61" spans="1:9" s="230" customFormat="1" ht="20.25" customHeight="1">
      <c r="A61" s="302">
        <f t="shared" si="0"/>
        <v>18</v>
      </c>
      <c r="B61" s="303">
        <v>26</v>
      </c>
      <c r="C61" s="304" t="s">
        <v>75</v>
      </c>
      <c r="D61" s="305" t="s">
        <v>351</v>
      </c>
      <c r="E61" s="306">
        <v>385179237</v>
      </c>
      <c r="F61" s="307" t="s">
        <v>309</v>
      </c>
      <c r="G61" s="308" t="s">
        <v>496</v>
      </c>
      <c r="H61" s="309">
        <v>800</v>
      </c>
      <c r="I61" s="310">
        <f t="shared" si="1"/>
        <v>8000000</v>
      </c>
    </row>
    <row r="62" spans="1:9" s="230" customFormat="1" ht="20.25" customHeight="1">
      <c r="A62" s="302">
        <f t="shared" si="0"/>
        <v>19</v>
      </c>
      <c r="B62" s="303">
        <v>27</v>
      </c>
      <c r="C62" s="304" t="s">
        <v>78</v>
      </c>
      <c r="D62" s="305" t="s">
        <v>353</v>
      </c>
      <c r="E62" s="306">
        <v>385033647</v>
      </c>
      <c r="F62" s="307" t="s">
        <v>309</v>
      </c>
      <c r="G62" s="308" t="s">
        <v>498</v>
      </c>
      <c r="H62" s="309">
        <v>3200</v>
      </c>
      <c r="I62" s="310">
        <f t="shared" si="1"/>
        <v>32000000</v>
      </c>
    </row>
    <row r="63" spans="1:9" s="230" customFormat="1" ht="20.25" customHeight="1">
      <c r="A63" s="302">
        <f t="shared" si="0"/>
        <v>20</v>
      </c>
      <c r="B63" s="303">
        <v>28</v>
      </c>
      <c r="C63" s="304" t="s">
        <v>81</v>
      </c>
      <c r="D63" s="305" t="s">
        <v>590</v>
      </c>
      <c r="E63" s="306">
        <v>385441891</v>
      </c>
      <c r="F63" s="307" t="s">
        <v>309</v>
      </c>
      <c r="G63" s="313" t="s">
        <v>499</v>
      </c>
      <c r="H63" s="309">
        <v>2600</v>
      </c>
      <c r="I63" s="310">
        <f t="shared" si="1"/>
        <v>26000000</v>
      </c>
    </row>
    <row r="64" spans="1:9" s="230" customFormat="1" ht="33" customHeight="1">
      <c r="A64" s="302">
        <f t="shared" si="0"/>
        <v>21</v>
      </c>
      <c r="B64" s="303">
        <v>29</v>
      </c>
      <c r="C64" s="304" t="s">
        <v>84</v>
      </c>
      <c r="D64" s="305" t="s">
        <v>357</v>
      </c>
      <c r="E64" s="306">
        <v>385563996</v>
      </c>
      <c r="F64" s="307" t="s">
        <v>309</v>
      </c>
      <c r="G64" s="308" t="s">
        <v>500</v>
      </c>
      <c r="H64" s="309">
        <v>1200</v>
      </c>
      <c r="I64" s="310">
        <f t="shared" si="1"/>
        <v>12000000</v>
      </c>
    </row>
    <row r="65" spans="1:9" s="230" customFormat="1" ht="28.5" customHeight="1">
      <c r="A65" s="302">
        <f t="shared" si="0"/>
        <v>22</v>
      </c>
      <c r="B65" s="303">
        <v>30</v>
      </c>
      <c r="C65" s="304" t="s">
        <v>87</v>
      </c>
      <c r="D65" s="305" t="s">
        <v>359</v>
      </c>
      <c r="E65" s="306">
        <v>385244150</v>
      </c>
      <c r="F65" s="307" t="s">
        <v>309</v>
      </c>
      <c r="G65" s="308" t="s">
        <v>501</v>
      </c>
      <c r="H65" s="309">
        <v>1100</v>
      </c>
      <c r="I65" s="310">
        <f t="shared" si="1"/>
        <v>11000000</v>
      </c>
    </row>
    <row r="66" spans="1:9" s="230" customFormat="1" ht="20.25" customHeight="1">
      <c r="A66" s="302">
        <f t="shared" si="0"/>
        <v>23</v>
      </c>
      <c r="B66" s="303">
        <v>31</v>
      </c>
      <c r="C66" s="304" t="s">
        <v>89</v>
      </c>
      <c r="D66" s="305" t="s">
        <v>361</v>
      </c>
      <c r="E66" s="306">
        <v>385011698</v>
      </c>
      <c r="F66" s="307" t="s">
        <v>309</v>
      </c>
      <c r="G66" s="308" t="s">
        <v>502</v>
      </c>
      <c r="H66" s="309">
        <v>1200</v>
      </c>
      <c r="I66" s="310">
        <f t="shared" si="1"/>
        <v>12000000</v>
      </c>
    </row>
    <row r="67" spans="1:9" s="267" customFormat="1" ht="20.25" customHeight="1">
      <c r="A67" s="294">
        <f t="shared" si="0"/>
        <v>24</v>
      </c>
      <c r="B67" s="295">
        <v>32</v>
      </c>
      <c r="C67" s="314" t="s">
        <v>91</v>
      </c>
      <c r="D67" s="297" t="s">
        <v>321</v>
      </c>
      <c r="E67" s="315">
        <v>385296616</v>
      </c>
      <c r="F67" s="296" t="s">
        <v>309</v>
      </c>
      <c r="G67" s="316" t="s">
        <v>503</v>
      </c>
      <c r="H67" s="317">
        <v>300</v>
      </c>
      <c r="I67" s="301">
        <f t="shared" si="1"/>
        <v>3000000</v>
      </c>
    </row>
    <row r="68" spans="1:9" s="230" customFormat="1" ht="20.25" customHeight="1">
      <c r="A68" s="302">
        <f t="shared" si="0"/>
        <v>25</v>
      </c>
      <c r="B68" s="303">
        <v>33</v>
      </c>
      <c r="C68" s="304" t="s">
        <v>93</v>
      </c>
      <c r="D68" s="305" t="s">
        <v>364</v>
      </c>
      <c r="E68" s="306">
        <v>385363060</v>
      </c>
      <c r="F68" s="307" t="s">
        <v>309</v>
      </c>
      <c r="G68" s="308" t="s">
        <v>504</v>
      </c>
      <c r="H68" s="309">
        <v>300</v>
      </c>
      <c r="I68" s="310">
        <f t="shared" si="1"/>
        <v>3000000</v>
      </c>
    </row>
    <row r="69" spans="1:9" s="230" customFormat="1" ht="20.25" customHeight="1">
      <c r="A69" s="302">
        <f t="shared" si="0"/>
        <v>26</v>
      </c>
      <c r="B69" s="303">
        <v>34</v>
      </c>
      <c r="C69" s="304" t="s">
        <v>94</v>
      </c>
      <c r="D69" s="305" t="s">
        <v>365</v>
      </c>
      <c r="E69" s="306">
        <v>385308782</v>
      </c>
      <c r="F69" s="307" t="s">
        <v>309</v>
      </c>
      <c r="G69" s="308" t="s">
        <v>505</v>
      </c>
      <c r="H69" s="309">
        <v>200</v>
      </c>
      <c r="I69" s="310">
        <f t="shared" si="1"/>
        <v>2000000</v>
      </c>
    </row>
    <row r="70" spans="1:9" s="230" customFormat="1" ht="20.25" customHeight="1">
      <c r="A70" s="302">
        <f t="shared" si="0"/>
        <v>27</v>
      </c>
      <c r="B70" s="303">
        <v>35</v>
      </c>
      <c r="C70" s="304" t="s">
        <v>97</v>
      </c>
      <c r="D70" s="305" t="s">
        <v>366</v>
      </c>
      <c r="E70" s="306">
        <v>385025149</v>
      </c>
      <c r="F70" s="307" t="s">
        <v>309</v>
      </c>
      <c r="G70" s="308" t="s">
        <v>506</v>
      </c>
      <c r="H70" s="309">
        <v>1200</v>
      </c>
      <c r="I70" s="310">
        <f t="shared" si="1"/>
        <v>12000000</v>
      </c>
    </row>
    <row r="71" spans="1:9" s="230" customFormat="1" ht="20.25" customHeight="1">
      <c r="A71" s="302">
        <f t="shared" si="0"/>
        <v>28</v>
      </c>
      <c r="B71" s="303">
        <v>36</v>
      </c>
      <c r="C71" s="304" t="s">
        <v>99</v>
      </c>
      <c r="D71" s="305" t="s">
        <v>368</v>
      </c>
      <c r="E71" s="306">
        <v>385563998</v>
      </c>
      <c r="F71" s="307" t="s">
        <v>309</v>
      </c>
      <c r="G71" s="308" t="s">
        <v>507</v>
      </c>
      <c r="H71" s="309">
        <v>2900</v>
      </c>
      <c r="I71" s="310">
        <f t="shared" si="1"/>
        <v>29000000</v>
      </c>
    </row>
    <row r="72" spans="1:9" s="230" customFormat="1" ht="20.25" customHeight="1">
      <c r="A72" s="302">
        <f t="shared" si="0"/>
        <v>29</v>
      </c>
      <c r="B72" s="303">
        <v>37</v>
      </c>
      <c r="C72" s="304" t="s">
        <v>102</v>
      </c>
      <c r="D72" s="305" t="s">
        <v>369</v>
      </c>
      <c r="E72" s="306">
        <v>385760375</v>
      </c>
      <c r="F72" s="307" t="s">
        <v>309</v>
      </c>
      <c r="G72" s="308" t="s">
        <v>508</v>
      </c>
      <c r="H72" s="309">
        <v>2000</v>
      </c>
      <c r="I72" s="310">
        <f t="shared" si="1"/>
        <v>20000000</v>
      </c>
    </row>
    <row r="73" spans="1:9" s="230" customFormat="1" ht="20.25" customHeight="1">
      <c r="A73" s="302">
        <f t="shared" si="0"/>
        <v>30</v>
      </c>
      <c r="B73" s="303">
        <v>38</v>
      </c>
      <c r="C73" s="304" t="s">
        <v>106</v>
      </c>
      <c r="D73" s="305" t="s">
        <v>370</v>
      </c>
      <c r="E73" s="306">
        <v>385052321</v>
      </c>
      <c r="F73" s="307" t="s">
        <v>309</v>
      </c>
      <c r="G73" s="308" t="s">
        <v>509</v>
      </c>
      <c r="H73" s="309">
        <v>3200</v>
      </c>
      <c r="I73" s="310">
        <f t="shared" si="1"/>
        <v>32000000</v>
      </c>
    </row>
    <row r="74" spans="1:9" s="230" customFormat="1" ht="30" customHeight="1">
      <c r="A74" s="302">
        <f t="shared" si="0"/>
        <v>31</v>
      </c>
      <c r="B74" s="303">
        <v>39</v>
      </c>
      <c r="C74" s="304" t="s">
        <v>109</v>
      </c>
      <c r="D74" s="305" t="s">
        <v>372</v>
      </c>
      <c r="E74" s="306">
        <v>385006102</v>
      </c>
      <c r="F74" s="307" t="s">
        <v>309</v>
      </c>
      <c r="G74" s="308" t="s">
        <v>510</v>
      </c>
      <c r="H74" s="309">
        <v>1700</v>
      </c>
      <c r="I74" s="310">
        <f t="shared" si="1"/>
        <v>17000000</v>
      </c>
    </row>
    <row r="75" spans="1:9" s="230" customFormat="1" ht="20.25" customHeight="1">
      <c r="A75" s="302">
        <f t="shared" si="0"/>
        <v>32</v>
      </c>
      <c r="B75" s="303">
        <v>40</v>
      </c>
      <c r="C75" s="304" t="s">
        <v>111</v>
      </c>
      <c r="D75" s="305" t="s">
        <v>374</v>
      </c>
      <c r="E75" s="306">
        <v>385614044</v>
      </c>
      <c r="F75" s="307" t="s">
        <v>309</v>
      </c>
      <c r="G75" s="308" t="s">
        <v>511</v>
      </c>
      <c r="H75" s="309">
        <v>700</v>
      </c>
      <c r="I75" s="310">
        <f t="shared" si="1"/>
        <v>7000000</v>
      </c>
    </row>
    <row r="76" spans="1:9" s="230" customFormat="1" ht="20.25" customHeight="1">
      <c r="A76" s="302">
        <f t="shared" si="0"/>
        <v>33</v>
      </c>
      <c r="B76" s="303">
        <v>41</v>
      </c>
      <c r="C76" s="304" t="s">
        <v>113</v>
      </c>
      <c r="D76" s="305" t="s">
        <v>376</v>
      </c>
      <c r="E76" s="306">
        <v>385296925</v>
      </c>
      <c r="F76" s="307" t="s">
        <v>309</v>
      </c>
      <c r="G76" s="308" t="s">
        <v>512</v>
      </c>
      <c r="H76" s="309">
        <v>300</v>
      </c>
      <c r="I76" s="310">
        <f t="shared" si="1"/>
        <v>3000000</v>
      </c>
    </row>
    <row r="77" spans="1:9" s="230" customFormat="1" ht="20.25" customHeight="1">
      <c r="A77" s="302">
        <f t="shared" si="0"/>
        <v>34</v>
      </c>
      <c r="B77" s="303">
        <v>42</v>
      </c>
      <c r="C77" s="304" t="s">
        <v>114</v>
      </c>
      <c r="D77" s="305" t="s">
        <v>378</v>
      </c>
      <c r="E77" s="306">
        <v>385367155</v>
      </c>
      <c r="F77" s="307" t="s">
        <v>309</v>
      </c>
      <c r="G77" s="308" t="s">
        <v>513</v>
      </c>
      <c r="H77" s="309">
        <v>800</v>
      </c>
      <c r="I77" s="310">
        <f t="shared" si="1"/>
        <v>8000000</v>
      </c>
    </row>
    <row r="78" spans="1:9" s="230" customFormat="1" ht="20.25" customHeight="1">
      <c r="A78" s="302">
        <f t="shared" si="0"/>
        <v>35</v>
      </c>
      <c r="B78" s="303">
        <v>43</v>
      </c>
      <c r="C78" s="304" t="s">
        <v>115</v>
      </c>
      <c r="D78" s="305" t="s">
        <v>379</v>
      </c>
      <c r="E78" s="306">
        <v>385694525</v>
      </c>
      <c r="F78" s="307" t="s">
        <v>309</v>
      </c>
      <c r="G78" s="308" t="s">
        <v>514</v>
      </c>
      <c r="H78" s="309">
        <v>1000</v>
      </c>
      <c r="I78" s="310">
        <f t="shared" si="1"/>
        <v>10000000</v>
      </c>
    </row>
    <row r="79" spans="1:9" s="230" customFormat="1" ht="20.25" customHeight="1">
      <c r="A79" s="302">
        <f t="shared" si="0"/>
        <v>36</v>
      </c>
      <c r="B79" s="303">
        <v>44</v>
      </c>
      <c r="C79" s="304" t="s">
        <v>117</v>
      </c>
      <c r="D79" s="305" t="s">
        <v>381</v>
      </c>
      <c r="E79" s="306">
        <v>385721214</v>
      </c>
      <c r="F79" s="307" t="s">
        <v>309</v>
      </c>
      <c r="G79" s="308" t="s">
        <v>515</v>
      </c>
      <c r="H79" s="309">
        <v>1500</v>
      </c>
      <c r="I79" s="310">
        <f t="shared" si="1"/>
        <v>15000000</v>
      </c>
    </row>
    <row r="80" spans="1:9" s="230" customFormat="1" ht="30" customHeight="1">
      <c r="A80" s="302">
        <f t="shared" si="0"/>
        <v>37</v>
      </c>
      <c r="B80" s="303">
        <v>45</v>
      </c>
      <c r="C80" s="304" t="s">
        <v>120</v>
      </c>
      <c r="D80" s="305" t="s">
        <v>592</v>
      </c>
      <c r="E80" s="306">
        <v>385366503</v>
      </c>
      <c r="F80" s="307" t="s">
        <v>309</v>
      </c>
      <c r="G80" s="308" t="s">
        <v>516</v>
      </c>
      <c r="H80" s="309">
        <v>400</v>
      </c>
      <c r="I80" s="310">
        <f t="shared" si="1"/>
        <v>4000000</v>
      </c>
    </row>
    <row r="81" spans="1:9" s="230" customFormat="1" ht="20.25" customHeight="1">
      <c r="A81" s="302">
        <f t="shared" si="0"/>
        <v>38</v>
      </c>
      <c r="B81" s="303">
        <v>46</v>
      </c>
      <c r="C81" s="304" t="s">
        <v>122</v>
      </c>
      <c r="D81" s="318" t="s">
        <v>384</v>
      </c>
      <c r="E81" s="319">
        <v>385397552</v>
      </c>
      <c r="F81" s="307" t="s">
        <v>309</v>
      </c>
      <c r="G81" s="308" t="s">
        <v>517</v>
      </c>
      <c r="H81" s="309">
        <v>2000</v>
      </c>
      <c r="I81" s="310">
        <f t="shared" si="1"/>
        <v>20000000</v>
      </c>
    </row>
    <row r="82" spans="1:9" s="230" customFormat="1" ht="20.25" customHeight="1">
      <c r="A82" s="302">
        <f t="shared" si="0"/>
        <v>39</v>
      </c>
      <c r="B82" s="303">
        <v>47</v>
      </c>
      <c r="C82" s="304" t="s">
        <v>123</v>
      </c>
      <c r="D82" s="305" t="s">
        <v>385</v>
      </c>
      <c r="E82" s="319">
        <v>365891741</v>
      </c>
      <c r="F82" s="307" t="s">
        <v>309</v>
      </c>
      <c r="G82" s="308" t="s">
        <v>518</v>
      </c>
      <c r="H82" s="309">
        <v>300</v>
      </c>
      <c r="I82" s="310">
        <f t="shared" si="1"/>
        <v>3000000</v>
      </c>
    </row>
    <row r="83" spans="1:9" s="230" customFormat="1" ht="20.25" customHeight="1">
      <c r="A83" s="302">
        <f t="shared" si="0"/>
        <v>40</v>
      </c>
      <c r="B83" s="303">
        <v>48</v>
      </c>
      <c r="C83" s="304" t="s">
        <v>125</v>
      </c>
      <c r="D83" s="305" t="s">
        <v>387</v>
      </c>
      <c r="E83" s="306">
        <v>385306329</v>
      </c>
      <c r="F83" s="307" t="s">
        <v>309</v>
      </c>
      <c r="G83" s="308" t="s">
        <v>519</v>
      </c>
      <c r="H83" s="309">
        <v>500</v>
      </c>
      <c r="I83" s="310">
        <f t="shared" si="1"/>
        <v>5000000</v>
      </c>
    </row>
    <row r="84" spans="1:9" s="256" customFormat="1" ht="30.75" customHeight="1">
      <c r="A84" s="320">
        <f t="shared" si="0"/>
        <v>41</v>
      </c>
      <c r="B84" s="321">
        <v>49</v>
      </c>
      <c r="C84" s="322" t="s">
        <v>127</v>
      </c>
      <c r="D84" s="323" t="s">
        <v>624</v>
      </c>
      <c r="E84" s="324">
        <v>385225844</v>
      </c>
      <c r="F84" s="325" t="s">
        <v>309</v>
      </c>
      <c r="G84" s="326" t="s">
        <v>520</v>
      </c>
      <c r="H84" s="327">
        <v>500</v>
      </c>
      <c r="I84" s="328">
        <f t="shared" si="1"/>
        <v>5000000</v>
      </c>
    </row>
    <row r="85" spans="1:9" s="230" customFormat="1" ht="20.25" customHeight="1">
      <c r="A85" s="302">
        <f t="shared" si="0"/>
        <v>42</v>
      </c>
      <c r="B85" s="303">
        <v>50</v>
      </c>
      <c r="C85" s="304" t="s">
        <v>128</v>
      </c>
      <c r="D85" s="305" t="s">
        <v>391</v>
      </c>
      <c r="E85" s="306">
        <v>385312158</v>
      </c>
      <c r="F85" s="307" t="s">
        <v>309</v>
      </c>
      <c r="G85" s="308" t="s">
        <v>521</v>
      </c>
      <c r="H85" s="309">
        <v>300</v>
      </c>
      <c r="I85" s="310">
        <f t="shared" si="1"/>
        <v>3000000</v>
      </c>
    </row>
    <row r="86" spans="1:9" s="230" customFormat="1" ht="20.25" customHeight="1">
      <c r="A86" s="302">
        <f t="shared" si="0"/>
        <v>43</v>
      </c>
      <c r="B86" s="303">
        <v>51</v>
      </c>
      <c r="C86" s="304" t="s">
        <v>129</v>
      </c>
      <c r="D86" s="305" t="s">
        <v>393</v>
      </c>
      <c r="E86" s="306">
        <v>381592369</v>
      </c>
      <c r="F86" s="307" t="s">
        <v>309</v>
      </c>
      <c r="G86" s="308" t="s">
        <v>522</v>
      </c>
      <c r="H86" s="309">
        <v>100</v>
      </c>
      <c r="I86" s="310">
        <f t="shared" si="1"/>
        <v>1000000</v>
      </c>
    </row>
    <row r="87" spans="1:9" s="230" customFormat="1" ht="20.25" customHeight="1">
      <c r="A87" s="302">
        <f t="shared" si="0"/>
        <v>44</v>
      </c>
      <c r="B87" s="303">
        <v>52</v>
      </c>
      <c r="C87" s="304" t="s">
        <v>130</v>
      </c>
      <c r="D87" s="305" t="s">
        <v>396</v>
      </c>
      <c r="E87" s="306">
        <v>385225715</v>
      </c>
      <c r="F87" s="307" t="s">
        <v>309</v>
      </c>
      <c r="G87" s="308" t="s">
        <v>523</v>
      </c>
      <c r="H87" s="309">
        <v>500</v>
      </c>
      <c r="I87" s="310">
        <f t="shared" si="1"/>
        <v>5000000</v>
      </c>
    </row>
    <row r="88" spans="1:9" s="230" customFormat="1" ht="20.25" customHeight="1">
      <c r="A88" s="302">
        <f t="shared" si="0"/>
        <v>45</v>
      </c>
      <c r="B88" s="303">
        <v>53</v>
      </c>
      <c r="C88" s="304" t="s">
        <v>132</v>
      </c>
      <c r="D88" s="305" t="s">
        <v>398</v>
      </c>
      <c r="E88" s="306">
        <v>385101435</v>
      </c>
      <c r="F88" s="307" t="s">
        <v>309</v>
      </c>
      <c r="G88" s="308" t="s">
        <v>524</v>
      </c>
      <c r="H88" s="309">
        <v>1400</v>
      </c>
      <c r="I88" s="310">
        <f t="shared" si="1"/>
        <v>14000000</v>
      </c>
    </row>
    <row r="89" spans="1:9" s="230" customFormat="1" ht="32.25" customHeight="1">
      <c r="A89" s="302">
        <f t="shared" si="0"/>
        <v>46</v>
      </c>
      <c r="B89" s="303">
        <v>54</v>
      </c>
      <c r="C89" s="304" t="s">
        <v>134</v>
      </c>
      <c r="D89" s="305" t="s">
        <v>400</v>
      </c>
      <c r="E89" s="306">
        <v>385144810</v>
      </c>
      <c r="F89" s="307" t="s">
        <v>309</v>
      </c>
      <c r="G89" s="308" t="s">
        <v>525</v>
      </c>
      <c r="H89" s="309">
        <v>500</v>
      </c>
      <c r="I89" s="310">
        <f t="shared" si="1"/>
        <v>5000000</v>
      </c>
    </row>
    <row r="90" spans="1:9" s="230" customFormat="1" ht="20.25" customHeight="1">
      <c r="A90" s="302">
        <f t="shared" si="0"/>
        <v>47</v>
      </c>
      <c r="B90" s="303">
        <v>55</v>
      </c>
      <c r="C90" s="304" t="s">
        <v>135</v>
      </c>
      <c r="D90" s="305" t="s">
        <v>402</v>
      </c>
      <c r="E90" s="306">
        <v>385456787</v>
      </c>
      <c r="F90" s="307" t="s">
        <v>309</v>
      </c>
      <c r="G90" s="308" t="s">
        <v>526</v>
      </c>
      <c r="H90" s="309">
        <v>200</v>
      </c>
      <c r="I90" s="310">
        <f t="shared" si="1"/>
        <v>2000000</v>
      </c>
    </row>
    <row r="91" spans="1:9" s="267" customFormat="1" ht="20.25" customHeight="1">
      <c r="A91" s="294">
        <f t="shared" si="0"/>
        <v>48</v>
      </c>
      <c r="B91" s="295">
        <v>56</v>
      </c>
      <c r="C91" s="314" t="s">
        <v>137</v>
      </c>
      <c r="D91" s="297" t="s">
        <v>404</v>
      </c>
      <c r="E91" s="315">
        <v>385301784</v>
      </c>
      <c r="F91" s="296" t="s">
        <v>309</v>
      </c>
      <c r="G91" s="316" t="s">
        <v>527</v>
      </c>
      <c r="H91" s="317">
        <v>1100</v>
      </c>
      <c r="I91" s="301">
        <f t="shared" si="1"/>
        <v>11000000</v>
      </c>
    </row>
    <row r="92" spans="1:9" s="230" customFormat="1" ht="20.25" customHeight="1">
      <c r="A92" s="302">
        <f t="shared" si="0"/>
        <v>49</v>
      </c>
      <c r="B92" s="303">
        <v>57</v>
      </c>
      <c r="C92" s="304" t="s">
        <v>140</v>
      </c>
      <c r="D92" s="305" t="s">
        <v>405</v>
      </c>
      <c r="E92" s="306">
        <v>331378401</v>
      </c>
      <c r="F92" s="307" t="s">
        <v>309</v>
      </c>
      <c r="G92" s="308" t="s">
        <v>497</v>
      </c>
      <c r="H92" s="309">
        <v>1400</v>
      </c>
      <c r="I92" s="310">
        <f t="shared" si="1"/>
        <v>14000000</v>
      </c>
    </row>
    <row r="93" spans="1:9" s="230" customFormat="1" ht="20.25" customHeight="1">
      <c r="A93" s="302">
        <f t="shared" si="0"/>
        <v>50</v>
      </c>
      <c r="B93" s="303">
        <v>58</v>
      </c>
      <c r="C93" s="304" t="s">
        <v>142</v>
      </c>
      <c r="D93" s="305" t="s">
        <v>408</v>
      </c>
      <c r="E93" s="306">
        <v>385120869</v>
      </c>
      <c r="F93" s="307" t="s">
        <v>309</v>
      </c>
      <c r="G93" s="308" t="s">
        <v>528</v>
      </c>
      <c r="H93" s="309">
        <v>800</v>
      </c>
      <c r="I93" s="310">
        <f t="shared" si="1"/>
        <v>8000000</v>
      </c>
    </row>
    <row r="94" spans="1:9" s="230" customFormat="1" ht="33.75" customHeight="1">
      <c r="A94" s="302">
        <f t="shared" si="0"/>
        <v>51</v>
      </c>
      <c r="B94" s="303">
        <v>59</v>
      </c>
      <c r="C94" s="304" t="s">
        <v>145</v>
      </c>
      <c r="D94" s="305" t="s">
        <v>410</v>
      </c>
      <c r="E94" s="306">
        <v>385365955</v>
      </c>
      <c r="F94" s="307" t="s">
        <v>309</v>
      </c>
      <c r="G94" s="308" t="s">
        <v>529</v>
      </c>
      <c r="H94" s="309">
        <v>100</v>
      </c>
      <c r="I94" s="310">
        <f t="shared" si="1"/>
        <v>1000000</v>
      </c>
    </row>
    <row r="95" spans="1:9" s="230" customFormat="1" ht="20.25" customHeight="1">
      <c r="A95" s="302">
        <f t="shared" si="0"/>
        <v>52</v>
      </c>
      <c r="B95" s="303">
        <v>60</v>
      </c>
      <c r="C95" s="304" t="s">
        <v>149</v>
      </c>
      <c r="D95" s="318" t="s">
        <v>412</v>
      </c>
      <c r="E95" s="319">
        <v>385333431</v>
      </c>
      <c r="F95" s="307" t="s">
        <v>309</v>
      </c>
      <c r="G95" s="308" t="s">
        <v>530</v>
      </c>
      <c r="H95" s="309">
        <v>2900</v>
      </c>
      <c r="I95" s="310">
        <f t="shared" si="1"/>
        <v>29000000</v>
      </c>
    </row>
    <row r="96" spans="1:9" s="230" customFormat="1" ht="20.25" customHeight="1">
      <c r="A96" s="302">
        <f t="shared" si="0"/>
        <v>53</v>
      </c>
      <c r="B96" s="303">
        <v>61</v>
      </c>
      <c r="C96" s="304" t="s">
        <v>152</v>
      </c>
      <c r="D96" s="305" t="s">
        <v>414</v>
      </c>
      <c r="E96" s="306">
        <v>385301757</v>
      </c>
      <c r="F96" s="307" t="s">
        <v>309</v>
      </c>
      <c r="G96" s="308" t="s">
        <v>531</v>
      </c>
      <c r="H96" s="309">
        <v>1100</v>
      </c>
      <c r="I96" s="310">
        <f t="shared" si="1"/>
        <v>11000000</v>
      </c>
    </row>
    <row r="97" spans="1:9" s="230" customFormat="1" ht="20.25" customHeight="1">
      <c r="A97" s="302">
        <f t="shared" si="0"/>
        <v>54</v>
      </c>
      <c r="B97" s="303">
        <v>62</v>
      </c>
      <c r="C97" s="304" t="s">
        <v>153</v>
      </c>
      <c r="D97" s="305" t="s">
        <v>416</v>
      </c>
      <c r="E97" s="319">
        <v>385591730</v>
      </c>
      <c r="F97" s="307" t="s">
        <v>309</v>
      </c>
      <c r="G97" s="308" t="s">
        <v>532</v>
      </c>
      <c r="H97" s="309">
        <v>2700</v>
      </c>
      <c r="I97" s="310">
        <f t="shared" si="1"/>
        <v>27000000</v>
      </c>
    </row>
    <row r="98" spans="1:9" s="230" customFormat="1" ht="20.25" customHeight="1">
      <c r="A98" s="302">
        <f t="shared" si="0"/>
        <v>55</v>
      </c>
      <c r="B98" s="303">
        <v>63</v>
      </c>
      <c r="C98" s="304" t="s">
        <v>155</v>
      </c>
      <c r="D98" s="305" t="s">
        <v>418</v>
      </c>
      <c r="E98" s="306">
        <v>385143483</v>
      </c>
      <c r="F98" s="307" t="s">
        <v>309</v>
      </c>
      <c r="G98" s="308" t="s">
        <v>533</v>
      </c>
      <c r="H98" s="309">
        <v>500</v>
      </c>
      <c r="I98" s="310">
        <f t="shared" si="1"/>
        <v>5000000</v>
      </c>
    </row>
    <row r="99" spans="1:9" s="230" customFormat="1" ht="20.25" customHeight="1">
      <c r="A99" s="302">
        <f t="shared" si="0"/>
        <v>56</v>
      </c>
      <c r="B99" s="303">
        <v>64</v>
      </c>
      <c r="C99" s="304" t="s">
        <v>159</v>
      </c>
      <c r="D99" s="318" t="s">
        <v>420</v>
      </c>
      <c r="E99" s="319">
        <v>385313374</v>
      </c>
      <c r="F99" s="307" t="s">
        <v>309</v>
      </c>
      <c r="G99" s="308" t="s">
        <v>534</v>
      </c>
      <c r="H99" s="309">
        <v>200</v>
      </c>
      <c r="I99" s="310">
        <f t="shared" si="1"/>
        <v>2000000</v>
      </c>
    </row>
    <row r="100" spans="1:9" s="230" customFormat="1" ht="20.25" customHeight="1">
      <c r="A100" s="302">
        <f t="shared" si="0"/>
        <v>57</v>
      </c>
      <c r="B100" s="303">
        <v>65</v>
      </c>
      <c r="C100" s="304" t="s">
        <v>160</v>
      </c>
      <c r="D100" s="318" t="s">
        <v>422</v>
      </c>
      <c r="E100" s="319">
        <v>385351857</v>
      </c>
      <c r="F100" s="307" t="s">
        <v>309</v>
      </c>
      <c r="G100" s="308" t="s">
        <v>535</v>
      </c>
      <c r="H100" s="309">
        <v>2200</v>
      </c>
      <c r="I100" s="310">
        <f t="shared" si="1"/>
        <v>22000000</v>
      </c>
    </row>
    <row r="101" spans="1:9" s="230" customFormat="1" ht="20.25" customHeight="1">
      <c r="A101" s="302">
        <f t="shared" si="0"/>
        <v>58</v>
      </c>
      <c r="B101" s="303">
        <v>66</v>
      </c>
      <c r="C101" s="304" t="s">
        <v>161</v>
      </c>
      <c r="D101" s="318" t="s">
        <v>424</v>
      </c>
      <c r="E101" s="319">
        <v>385442350</v>
      </c>
      <c r="F101" s="307" t="s">
        <v>309</v>
      </c>
      <c r="G101" s="308" t="s">
        <v>564</v>
      </c>
      <c r="H101" s="309">
        <v>2100</v>
      </c>
      <c r="I101" s="310">
        <f t="shared" si="1"/>
        <v>21000000</v>
      </c>
    </row>
    <row r="102" spans="1:9" s="230" customFormat="1" ht="30.75" customHeight="1">
      <c r="A102" s="302">
        <f t="shared" si="0"/>
        <v>59</v>
      </c>
      <c r="B102" s="303">
        <v>67</v>
      </c>
      <c r="C102" s="304" t="s">
        <v>164</v>
      </c>
      <c r="D102" s="305" t="s">
        <v>426</v>
      </c>
      <c r="E102" s="306">
        <v>164211003</v>
      </c>
      <c r="F102" s="307" t="s">
        <v>309</v>
      </c>
      <c r="G102" s="308" t="s">
        <v>536</v>
      </c>
      <c r="H102" s="309">
        <v>300</v>
      </c>
      <c r="I102" s="310">
        <f t="shared" si="1"/>
        <v>3000000</v>
      </c>
    </row>
    <row r="103" spans="1:9" s="230" customFormat="1" ht="20.25" customHeight="1">
      <c r="A103" s="302">
        <f t="shared" si="0"/>
        <v>60</v>
      </c>
      <c r="B103" s="303">
        <v>68</v>
      </c>
      <c r="C103" s="304" t="s">
        <v>165</v>
      </c>
      <c r="D103" s="305" t="s">
        <v>428</v>
      </c>
      <c r="E103" s="306">
        <v>385244274</v>
      </c>
      <c r="F103" s="307" t="s">
        <v>309</v>
      </c>
      <c r="G103" s="308" t="s">
        <v>537</v>
      </c>
      <c r="H103" s="309">
        <v>300</v>
      </c>
      <c r="I103" s="310">
        <f t="shared" si="1"/>
        <v>3000000</v>
      </c>
    </row>
    <row r="104" spans="1:9" s="230" customFormat="1" ht="20.25" customHeight="1">
      <c r="A104" s="302">
        <f t="shared" si="0"/>
        <v>61</v>
      </c>
      <c r="B104" s="303">
        <v>69</v>
      </c>
      <c r="C104" s="304" t="s">
        <v>260</v>
      </c>
      <c r="D104" s="305" t="s">
        <v>430</v>
      </c>
      <c r="E104" s="306">
        <v>385593646</v>
      </c>
      <c r="F104" s="307" t="s">
        <v>309</v>
      </c>
      <c r="G104" s="308" t="s">
        <v>538</v>
      </c>
      <c r="H104" s="309">
        <v>200</v>
      </c>
      <c r="I104" s="310">
        <f t="shared" si="1"/>
        <v>2000000</v>
      </c>
    </row>
    <row r="105" spans="1:9" s="230" customFormat="1" ht="20.25" customHeight="1">
      <c r="A105" s="302">
        <f t="shared" si="0"/>
        <v>62</v>
      </c>
      <c r="B105" s="303">
        <v>70</v>
      </c>
      <c r="C105" s="304" t="s">
        <v>168</v>
      </c>
      <c r="D105" s="305" t="s">
        <v>431</v>
      </c>
      <c r="E105" s="306">
        <v>385585098</v>
      </c>
      <c r="F105" s="307" t="s">
        <v>309</v>
      </c>
      <c r="G105" s="308" t="s">
        <v>539</v>
      </c>
      <c r="H105" s="309">
        <v>1500</v>
      </c>
      <c r="I105" s="310">
        <f t="shared" si="1"/>
        <v>15000000</v>
      </c>
    </row>
    <row r="106" spans="1:9" s="230" customFormat="1" ht="20.25" customHeight="1">
      <c r="A106" s="302">
        <f t="shared" si="0"/>
        <v>63</v>
      </c>
      <c r="B106" s="303">
        <v>71</v>
      </c>
      <c r="C106" s="304" t="s">
        <v>171</v>
      </c>
      <c r="D106" s="305" t="s">
        <v>432</v>
      </c>
      <c r="E106" s="306">
        <v>385175350</v>
      </c>
      <c r="F106" s="307" t="s">
        <v>309</v>
      </c>
      <c r="G106" s="308" t="s">
        <v>540</v>
      </c>
      <c r="H106" s="309">
        <v>1000</v>
      </c>
      <c r="I106" s="310">
        <f t="shared" si="1"/>
        <v>10000000</v>
      </c>
    </row>
    <row r="107" spans="1:9" s="230" customFormat="1" ht="20.25" customHeight="1">
      <c r="A107" s="302">
        <f t="shared" si="0"/>
        <v>64</v>
      </c>
      <c r="B107" s="303">
        <v>72</v>
      </c>
      <c r="C107" s="304" t="s">
        <v>173</v>
      </c>
      <c r="D107" s="305" t="s">
        <v>434</v>
      </c>
      <c r="E107" s="306">
        <v>385628306</v>
      </c>
      <c r="F107" s="307" t="s">
        <v>309</v>
      </c>
      <c r="G107" s="308" t="s">
        <v>541</v>
      </c>
      <c r="H107" s="309">
        <v>1500</v>
      </c>
      <c r="I107" s="310">
        <f t="shared" si="1"/>
        <v>15000000</v>
      </c>
    </row>
    <row r="108" spans="1:9" s="230" customFormat="1" ht="20.25" customHeight="1">
      <c r="A108" s="302">
        <f t="shared" si="0"/>
        <v>65</v>
      </c>
      <c r="B108" s="303">
        <v>73</v>
      </c>
      <c r="C108" s="304" t="s">
        <v>176</v>
      </c>
      <c r="D108" s="305" t="s">
        <v>436</v>
      </c>
      <c r="E108" s="306">
        <v>385672721</v>
      </c>
      <c r="F108" s="307" t="s">
        <v>309</v>
      </c>
      <c r="G108" s="308" t="s">
        <v>542</v>
      </c>
      <c r="H108" s="309">
        <v>700</v>
      </c>
      <c r="I108" s="310">
        <f t="shared" si="1"/>
        <v>7000000</v>
      </c>
    </row>
    <row r="109" spans="1:9" s="230" customFormat="1" ht="20.25" customHeight="1">
      <c r="A109" s="302">
        <f aca="true" t="shared" si="2" ref="A109:A129">A108+1</f>
        <v>66</v>
      </c>
      <c r="B109" s="303">
        <v>74</v>
      </c>
      <c r="C109" s="304" t="s">
        <v>179</v>
      </c>
      <c r="D109" s="305" t="s">
        <v>438</v>
      </c>
      <c r="E109" s="306">
        <v>385024922</v>
      </c>
      <c r="F109" s="307" t="s">
        <v>309</v>
      </c>
      <c r="G109" s="308" t="s">
        <v>543</v>
      </c>
      <c r="H109" s="309">
        <v>1900</v>
      </c>
      <c r="I109" s="310">
        <f aca="true" t="shared" si="3" ref="I109:I129">H109*10000</f>
        <v>19000000</v>
      </c>
    </row>
    <row r="110" spans="1:9" s="230" customFormat="1" ht="20.25" customHeight="1">
      <c r="A110" s="302">
        <f t="shared" si="2"/>
        <v>67</v>
      </c>
      <c r="B110" s="303">
        <v>75</v>
      </c>
      <c r="C110" s="304" t="s">
        <v>181</v>
      </c>
      <c r="D110" s="305" t="s">
        <v>440</v>
      </c>
      <c r="E110" s="306">
        <v>385286299</v>
      </c>
      <c r="F110" s="307" t="s">
        <v>309</v>
      </c>
      <c r="G110" s="308" t="s">
        <v>544</v>
      </c>
      <c r="H110" s="309">
        <v>1000</v>
      </c>
      <c r="I110" s="310">
        <f t="shared" si="3"/>
        <v>10000000</v>
      </c>
    </row>
    <row r="111" spans="1:9" s="230" customFormat="1" ht="20.25" customHeight="1">
      <c r="A111" s="302">
        <f t="shared" si="2"/>
        <v>68</v>
      </c>
      <c r="B111" s="303">
        <v>76</v>
      </c>
      <c r="C111" s="304" t="s">
        <v>182</v>
      </c>
      <c r="D111" s="305" t="s">
        <v>442</v>
      </c>
      <c r="E111" s="306">
        <v>385188461</v>
      </c>
      <c r="F111" s="307" t="s">
        <v>309</v>
      </c>
      <c r="G111" s="308" t="s">
        <v>545</v>
      </c>
      <c r="H111" s="309">
        <v>1500</v>
      </c>
      <c r="I111" s="310">
        <f t="shared" si="3"/>
        <v>15000000</v>
      </c>
    </row>
    <row r="112" spans="1:9" s="230" customFormat="1" ht="30" customHeight="1">
      <c r="A112" s="302">
        <f t="shared" si="2"/>
        <v>69</v>
      </c>
      <c r="B112" s="303">
        <v>77</v>
      </c>
      <c r="C112" s="304" t="s">
        <v>183</v>
      </c>
      <c r="D112" s="305" t="s">
        <v>444</v>
      </c>
      <c r="E112" s="306">
        <v>365627079</v>
      </c>
      <c r="F112" s="307" t="s">
        <v>309</v>
      </c>
      <c r="G112" s="308" t="s">
        <v>546</v>
      </c>
      <c r="H112" s="309">
        <v>300</v>
      </c>
      <c r="I112" s="310">
        <f t="shared" si="3"/>
        <v>3000000</v>
      </c>
    </row>
    <row r="113" spans="1:9" s="230" customFormat="1" ht="20.25" customHeight="1">
      <c r="A113" s="302">
        <f t="shared" si="2"/>
        <v>70</v>
      </c>
      <c r="B113" s="303">
        <v>78</v>
      </c>
      <c r="C113" s="304" t="s">
        <v>185</v>
      </c>
      <c r="D113" s="305" t="s">
        <v>447</v>
      </c>
      <c r="E113" s="306">
        <v>385394941</v>
      </c>
      <c r="F113" s="307" t="s">
        <v>309</v>
      </c>
      <c r="G113" s="308" t="s">
        <v>547</v>
      </c>
      <c r="H113" s="309">
        <v>100</v>
      </c>
      <c r="I113" s="310">
        <f t="shared" si="3"/>
        <v>1000000</v>
      </c>
    </row>
    <row r="114" spans="1:9" s="230" customFormat="1" ht="20.25" customHeight="1">
      <c r="A114" s="302">
        <f t="shared" si="2"/>
        <v>71</v>
      </c>
      <c r="B114" s="303">
        <v>79</v>
      </c>
      <c r="C114" s="304" t="s">
        <v>187</v>
      </c>
      <c r="D114" s="305" t="s">
        <v>449</v>
      </c>
      <c r="E114" s="306">
        <v>385551322</v>
      </c>
      <c r="F114" s="307" t="s">
        <v>309</v>
      </c>
      <c r="G114" s="308" t="s">
        <v>548</v>
      </c>
      <c r="H114" s="309">
        <v>100</v>
      </c>
      <c r="I114" s="310">
        <f t="shared" si="3"/>
        <v>1000000</v>
      </c>
    </row>
    <row r="115" spans="1:9" s="230" customFormat="1" ht="20.25" customHeight="1">
      <c r="A115" s="302">
        <f t="shared" si="2"/>
        <v>72</v>
      </c>
      <c r="B115" s="303">
        <v>80</v>
      </c>
      <c r="C115" s="304" t="s">
        <v>189</v>
      </c>
      <c r="D115" s="318" t="s">
        <v>593</v>
      </c>
      <c r="E115" s="306">
        <v>385449569</v>
      </c>
      <c r="F115" s="307" t="s">
        <v>309</v>
      </c>
      <c r="G115" s="308" t="s">
        <v>549</v>
      </c>
      <c r="H115" s="309">
        <v>100</v>
      </c>
      <c r="I115" s="310">
        <f t="shared" si="3"/>
        <v>1000000</v>
      </c>
    </row>
    <row r="116" spans="1:9" s="230" customFormat="1" ht="20.25" customHeight="1">
      <c r="A116" s="302">
        <f t="shared" si="2"/>
        <v>73</v>
      </c>
      <c r="B116" s="303">
        <v>81</v>
      </c>
      <c r="C116" s="304" t="s">
        <v>192</v>
      </c>
      <c r="D116" s="305" t="s">
        <v>453</v>
      </c>
      <c r="E116" s="306">
        <v>385035470</v>
      </c>
      <c r="F116" s="307" t="s">
        <v>309</v>
      </c>
      <c r="G116" s="308" t="s">
        <v>550</v>
      </c>
      <c r="H116" s="309">
        <v>3500</v>
      </c>
      <c r="I116" s="310">
        <f t="shared" si="3"/>
        <v>35000000</v>
      </c>
    </row>
    <row r="117" spans="1:9" s="230" customFormat="1" ht="20.25" customHeight="1">
      <c r="A117" s="302">
        <f t="shared" si="2"/>
        <v>74</v>
      </c>
      <c r="B117" s="303">
        <v>82</v>
      </c>
      <c r="C117" s="304" t="s">
        <v>196</v>
      </c>
      <c r="D117" s="305" t="s">
        <v>455</v>
      </c>
      <c r="E117" s="306">
        <v>385018447</v>
      </c>
      <c r="F117" s="307" t="s">
        <v>309</v>
      </c>
      <c r="G117" s="308" t="s">
        <v>551</v>
      </c>
      <c r="H117" s="309">
        <v>2700</v>
      </c>
      <c r="I117" s="310">
        <f t="shared" si="3"/>
        <v>27000000</v>
      </c>
    </row>
    <row r="118" spans="1:9" s="230" customFormat="1" ht="20.25" customHeight="1">
      <c r="A118" s="302">
        <f t="shared" si="2"/>
        <v>75</v>
      </c>
      <c r="B118" s="303">
        <v>83</v>
      </c>
      <c r="C118" s="304" t="s">
        <v>198</v>
      </c>
      <c r="D118" s="305" t="s">
        <v>457</v>
      </c>
      <c r="E118" s="306">
        <v>385042247</v>
      </c>
      <c r="F118" s="307" t="s">
        <v>309</v>
      </c>
      <c r="G118" s="308" t="s">
        <v>552</v>
      </c>
      <c r="H118" s="309">
        <v>3200</v>
      </c>
      <c r="I118" s="310">
        <f t="shared" si="3"/>
        <v>32000000</v>
      </c>
    </row>
    <row r="119" spans="1:9" s="230" customFormat="1" ht="20.25" customHeight="1">
      <c r="A119" s="302">
        <f t="shared" si="2"/>
        <v>76</v>
      </c>
      <c r="B119" s="303">
        <v>84</v>
      </c>
      <c r="C119" s="304" t="s">
        <v>200</v>
      </c>
      <c r="D119" s="305" t="s">
        <v>459</v>
      </c>
      <c r="E119" s="306">
        <v>385025828</v>
      </c>
      <c r="F119" s="307" t="s">
        <v>309</v>
      </c>
      <c r="G119" s="308" t="s">
        <v>553</v>
      </c>
      <c r="H119" s="309">
        <v>3500</v>
      </c>
      <c r="I119" s="310">
        <f t="shared" si="3"/>
        <v>35000000</v>
      </c>
    </row>
    <row r="120" spans="1:9" s="230" customFormat="1" ht="20.25" customHeight="1">
      <c r="A120" s="302">
        <f t="shared" si="2"/>
        <v>77</v>
      </c>
      <c r="B120" s="303">
        <v>85</v>
      </c>
      <c r="C120" s="304" t="s">
        <v>202</v>
      </c>
      <c r="D120" s="305" t="s">
        <v>457</v>
      </c>
      <c r="E120" s="306">
        <v>385018185</v>
      </c>
      <c r="F120" s="307" t="s">
        <v>309</v>
      </c>
      <c r="G120" s="308" t="s">
        <v>554</v>
      </c>
      <c r="H120" s="309">
        <v>3100</v>
      </c>
      <c r="I120" s="310">
        <f t="shared" si="3"/>
        <v>31000000</v>
      </c>
    </row>
    <row r="121" spans="1:9" s="230" customFormat="1" ht="20.25" customHeight="1">
      <c r="A121" s="302">
        <f t="shared" si="2"/>
        <v>78</v>
      </c>
      <c r="B121" s="303">
        <v>86</v>
      </c>
      <c r="C121" s="304" t="s">
        <v>204</v>
      </c>
      <c r="D121" s="305" t="s">
        <v>462</v>
      </c>
      <c r="E121" s="306">
        <v>385313635</v>
      </c>
      <c r="F121" s="307" t="s">
        <v>309</v>
      </c>
      <c r="G121" s="308" t="s">
        <v>555</v>
      </c>
      <c r="H121" s="309">
        <v>400</v>
      </c>
      <c r="I121" s="310">
        <f t="shared" si="3"/>
        <v>4000000</v>
      </c>
    </row>
    <row r="122" spans="1:9" s="230" customFormat="1" ht="30" customHeight="1">
      <c r="A122" s="302">
        <f t="shared" si="2"/>
        <v>79</v>
      </c>
      <c r="B122" s="303">
        <v>87</v>
      </c>
      <c r="C122" s="304" t="s">
        <v>206</v>
      </c>
      <c r="D122" s="305" t="s">
        <v>464</v>
      </c>
      <c r="E122" s="306">
        <v>385672811</v>
      </c>
      <c r="F122" s="307" t="s">
        <v>309</v>
      </c>
      <c r="G122" s="308" t="s">
        <v>556</v>
      </c>
      <c r="H122" s="309">
        <v>1700</v>
      </c>
      <c r="I122" s="310">
        <f t="shared" si="3"/>
        <v>17000000</v>
      </c>
    </row>
    <row r="123" spans="1:9" s="230" customFormat="1" ht="20.25" customHeight="1">
      <c r="A123" s="302">
        <f t="shared" si="2"/>
        <v>80</v>
      </c>
      <c r="B123" s="303">
        <v>88</v>
      </c>
      <c r="C123" s="304" t="s">
        <v>207</v>
      </c>
      <c r="D123" s="305" t="s">
        <v>462</v>
      </c>
      <c r="E123" s="306">
        <v>385035441</v>
      </c>
      <c r="F123" s="307" t="s">
        <v>309</v>
      </c>
      <c r="G123" s="308" t="s">
        <v>557</v>
      </c>
      <c r="H123" s="309">
        <v>3500</v>
      </c>
      <c r="I123" s="310">
        <f t="shared" si="3"/>
        <v>35000000</v>
      </c>
    </row>
    <row r="124" spans="1:9" s="230" customFormat="1" ht="20.25" customHeight="1">
      <c r="A124" s="302">
        <f t="shared" si="2"/>
        <v>81</v>
      </c>
      <c r="B124" s="303">
        <v>89</v>
      </c>
      <c r="C124" s="304" t="s">
        <v>209</v>
      </c>
      <c r="D124" s="305" t="s">
        <v>467</v>
      </c>
      <c r="E124" s="306">
        <v>385715715</v>
      </c>
      <c r="F124" s="307" t="s">
        <v>309</v>
      </c>
      <c r="G124" s="308" t="s">
        <v>558</v>
      </c>
      <c r="H124" s="309">
        <v>3000</v>
      </c>
      <c r="I124" s="310">
        <f t="shared" si="3"/>
        <v>30000000</v>
      </c>
    </row>
    <row r="125" spans="1:9" s="230" customFormat="1" ht="20.25" customHeight="1">
      <c r="A125" s="302">
        <f t="shared" si="2"/>
        <v>82</v>
      </c>
      <c r="B125" s="303">
        <v>90</v>
      </c>
      <c r="C125" s="304" t="s">
        <v>211</v>
      </c>
      <c r="D125" s="305" t="s">
        <v>469</v>
      </c>
      <c r="E125" s="306">
        <v>385588255</v>
      </c>
      <c r="F125" s="307" t="s">
        <v>309</v>
      </c>
      <c r="G125" s="308" t="s">
        <v>559</v>
      </c>
      <c r="H125" s="309">
        <v>3200</v>
      </c>
      <c r="I125" s="310">
        <f t="shared" si="3"/>
        <v>32000000</v>
      </c>
    </row>
    <row r="126" spans="1:9" s="230" customFormat="1" ht="20.25" customHeight="1">
      <c r="A126" s="302">
        <f t="shared" si="2"/>
        <v>83</v>
      </c>
      <c r="B126" s="303">
        <v>91</v>
      </c>
      <c r="C126" s="304" t="s">
        <v>212</v>
      </c>
      <c r="D126" s="305" t="s">
        <v>471</v>
      </c>
      <c r="E126" s="306">
        <v>385301764</v>
      </c>
      <c r="F126" s="307" t="s">
        <v>309</v>
      </c>
      <c r="G126" s="308" t="s">
        <v>560</v>
      </c>
      <c r="H126" s="309">
        <v>700</v>
      </c>
      <c r="I126" s="310">
        <f t="shared" si="3"/>
        <v>7000000</v>
      </c>
    </row>
    <row r="127" spans="1:9" s="230" customFormat="1" ht="30" customHeight="1">
      <c r="A127" s="302">
        <f t="shared" si="2"/>
        <v>84</v>
      </c>
      <c r="B127" s="303">
        <v>92</v>
      </c>
      <c r="C127" s="307" t="s">
        <v>215</v>
      </c>
      <c r="D127" s="305" t="s">
        <v>473</v>
      </c>
      <c r="E127" s="306">
        <v>385591966</v>
      </c>
      <c r="F127" s="307" t="s">
        <v>309</v>
      </c>
      <c r="G127" s="311" t="s">
        <v>561</v>
      </c>
      <c r="H127" s="312">
        <v>3300</v>
      </c>
      <c r="I127" s="310">
        <f t="shared" si="3"/>
        <v>33000000</v>
      </c>
    </row>
    <row r="128" spans="1:9" s="230" customFormat="1" ht="20.25" customHeight="1">
      <c r="A128" s="302">
        <f t="shared" si="2"/>
        <v>85</v>
      </c>
      <c r="B128" s="303">
        <v>93</v>
      </c>
      <c r="C128" s="304" t="s">
        <v>216</v>
      </c>
      <c r="D128" s="305" t="s">
        <v>594</v>
      </c>
      <c r="E128" s="306">
        <v>385020563</v>
      </c>
      <c r="F128" s="307" t="s">
        <v>309</v>
      </c>
      <c r="G128" s="308" t="s">
        <v>562</v>
      </c>
      <c r="H128" s="309">
        <v>300</v>
      </c>
      <c r="I128" s="310">
        <f t="shared" si="3"/>
        <v>3000000</v>
      </c>
    </row>
    <row r="129" spans="1:9" s="230" customFormat="1" ht="20.25" customHeight="1">
      <c r="A129" s="329">
        <f t="shared" si="2"/>
        <v>86</v>
      </c>
      <c r="B129" s="330">
        <v>94</v>
      </c>
      <c r="C129" s="331" t="s">
        <v>217</v>
      </c>
      <c r="D129" s="332" t="s">
        <v>476</v>
      </c>
      <c r="E129" s="333">
        <v>381510371</v>
      </c>
      <c r="F129" s="331" t="s">
        <v>309</v>
      </c>
      <c r="G129" s="334" t="s">
        <v>563</v>
      </c>
      <c r="H129" s="335">
        <v>100</v>
      </c>
      <c r="I129" s="336">
        <f t="shared" si="3"/>
        <v>1000000</v>
      </c>
    </row>
    <row r="130" spans="1:9" s="227" customFormat="1" ht="20.25" customHeight="1">
      <c r="A130" s="410" t="s">
        <v>587</v>
      </c>
      <c r="B130" s="411"/>
      <c r="C130" s="411"/>
      <c r="D130" s="412"/>
      <c r="E130" s="257"/>
      <c r="F130" s="257"/>
      <c r="G130" s="258"/>
      <c r="H130" s="259">
        <f>SUM(H44:H129)</f>
        <v>118300</v>
      </c>
      <c r="I130" s="260">
        <f>SUM(I44:I129)</f>
        <v>1183000000</v>
      </c>
    </row>
    <row r="131" spans="1:9" s="227" customFormat="1" ht="20.25" customHeight="1">
      <c r="A131" s="268"/>
      <c r="B131" s="268"/>
      <c r="C131" s="268"/>
      <c r="D131" s="268"/>
      <c r="E131" s="247"/>
      <c r="F131" s="247"/>
      <c r="G131" s="248"/>
      <c r="H131" s="249"/>
      <c r="I131" s="269"/>
    </row>
    <row r="132" spans="1:9" s="227" customFormat="1" ht="20.25" customHeight="1">
      <c r="A132" s="268"/>
      <c r="B132" s="268"/>
      <c r="C132" s="268"/>
      <c r="D132" s="268"/>
      <c r="E132" s="247"/>
      <c r="F132" s="247"/>
      <c r="G132" s="248"/>
      <c r="H132" s="249"/>
      <c r="I132" s="269"/>
    </row>
    <row r="133" spans="1:9" s="227" customFormat="1" ht="20.25" customHeight="1">
      <c r="A133" s="268"/>
      <c r="B133" s="268"/>
      <c r="C133" s="268"/>
      <c r="D133" s="268"/>
      <c r="E133" s="247"/>
      <c r="F133" s="247"/>
      <c r="G133" s="248"/>
      <c r="H133" s="249"/>
      <c r="I133" s="269"/>
    </row>
    <row r="134" spans="1:9" s="227" customFormat="1" ht="20.25" customHeight="1">
      <c r="A134" s="282" t="s">
        <v>613</v>
      </c>
      <c r="B134" s="282"/>
      <c r="C134" s="282"/>
      <c r="D134" s="282"/>
      <c r="E134" s="282"/>
      <c r="F134" s="247"/>
      <c r="G134" s="248"/>
      <c r="H134" s="249"/>
      <c r="I134" s="269"/>
    </row>
    <row r="135" spans="2:10" s="271" customFormat="1" ht="15">
      <c r="B135" s="272" t="s">
        <v>616</v>
      </c>
      <c r="C135" s="272"/>
      <c r="D135" s="272" t="s">
        <v>617</v>
      </c>
      <c r="E135" s="273"/>
      <c r="F135" s="274"/>
      <c r="H135" s="276"/>
      <c r="I135" s="277"/>
      <c r="J135" s="275">
        <v>8</v>
      </c>
    </row>
    <row r="136" spans="1:10" s="271" customFormat="1" ht="15">
      <c r="A136" s="272"/>
      <c r="B136" s="272" t="s">
        <v>618</v>
      </c>
      <c r="C136" s="272"/>
      <c r="D136" s="272" t="s">
        <v>619</v>
      </c>
      <c r="E136" s="273"/>
      <c r="F136" s="274"/>
      <c r="H136" s="276"/>
      <c r="I136" s="277"/>
      <c r="J136" s="284">
        <f>A129</f>
        <v>86</v>
      </c>
    </row>
    <row r="137" spans="1:10" s="271" customFormat="1" ht="15">
      <c r="A137" s="272"/>
      <c r="B137" s="272" t="s">
        <v>620</v>
      </c>
      <c r="C137" s="272"/>
      <c r="D137" s="272" t="s">
        <v>621</v>
      </c>
      <c r="E137" s="273"/>
      <c r="F137" s="274"/>
      <c r="H137" s="276"/>
      <c r="I137" s="277"/>
      <c r="J137" s="275">
        <v>3</v>
      </c>
    </row>
    <row r="138" spans="1:10" s="271" customFormat="1" ht="15">
      <c r="A138" s="272"/>
      <c r="B138" s="272" t="s">
        <v>628</v>
      </c>
      <c r="C138" s="272"/>
      <c r="D138" s="272"/>
      <c r="E138" s="273"/>
      <c r="F138" s="274"/>
      <c r="H138" s="276"/>
      <c r="I138" s="277"/>
      <c r="J138" s="275"/>
    </row>
    <row r="139" spans="1:10" s="271" customFormat="1" ht="15">
      <c r="A139" s="272"/>
      <c r="B139" s="272" t="s">
        <v>629</v>
      </c>
      <c r="C139" s="272"/>
      <c r="D139" s="272"/>
      <c r="E139" s="273"/>
      <c r="F139" s="274"/>
      <c r="H139" s="276"/>
      <c r="I139" s="277"/>
      <c r="J139" s="275">
        <v>9</v>
      </c>
    </row>
    <row r="140" spans="1:10" s="271" customFormat="1" ht="15">
      <c r="A140" s="272"/>
      <c r="B140" s="272" t="s">
        <v>630</v>
      </c>
      <c r="C140" s="272"/>
      <c r="D140" s="272"/>
      <c r="E140" s="273"/>
      <c r="F140" s="274"/>
      <c r="H140" s="276"/>
      <c r="I140" s="277"/>
      <c r="J140" s="275">
        <v>5</v>
      </c>
    </row>
    <row r="141" spans="1:10" s="271" customFormat="1" ht="15">
      <c r="A141" s="272"/>
      <c r="B141" s="272" t="s">
        <v>631</v>
      </c>
      <c r="C141" s="272"/>
      <c r="D141" s="272"/>
      <c r="E141" s="273"/>
      <c r="F141" s="274"/>
      <c r="H141" s="276"/>
      <c r="I141" s="277"/>
      <c r="J141" s="275">
        <v>14</v>
      </c>
    </row>
    <row r="142" spans="1:10" s="271" customFormat="1" ht="15">
      <c r="A142" s="272"/>
      <c r="B142" s="272" t="s">
        <v>632</v>
      </c>
      <c r="C142" s="272"/>
      <c r="D142" s="272"/>
      <c r="E142" s="273"/>
      <c r="F142" s="274"/>
      <c r="H142" s="276"/>
      <c r="I142" s="277"/>
      <c r="J142" s="275">
        <f>SUM(J135:J141)</f>
        <v>125</v>
      </c>
    </row>
    <row r="143" spans="1:9" s="271" customFormat="1" ht="15">
      <c r="A143" s="272"/>
      <c r="B143" s="272" t="s">
        <v>633</v>
      </c>
      <c r="C143" s="272"/>
      <c r="D143" s="272"/>
      <c r="E143" s="273"/>
      <c r="F143" s="274"/>
      <c r="G143" s="275"/>
      <c r="H143" s="276"/>
      <c r="I143" s="277"/>
    </row>
    <row r="144" spans="1:9" s="271" customFormat="1" ht="15">
      <c r="A144" s="272"/>
      <c r="B144" s="272" t="s">
        <v>634</v>
      </c>
      <c r="C144" s="272"/>
      <c r="D144" s="272"/>
      <c r="E144" s="273"/>
      <c r="F144" s="274"/>
      <c r="G144" s="275"/>
      <c r="H144" s="276"/>
      <c r="I144" s="277"/>
    </row>
    <row r="145" spans="1:9" s="271" customFormat="1" ht="15">
      <c r="A145" s="272"/>
      <c r="B145" s="272" t="s">
        <v>635</v>
      </c>
      <c r="C145" s="272"/>
      <c r="D145" s="272"/>
      <c r="E145" s="273"/>
      <c r="F145" s="274"/>
      <c r="G145" s="275"/>
      <c r="H145" s="276"/>
      <c r="I145" s="277"/>
    </row>
    <row r="146" spans="1:9" s="271" customFormat="1" ht="15">
      <c r="A146" s="272"/>
      <c r="B146" s="272" t="s">
        <v>636</v>
      </c>
      <c r="C146" s="272"/>
      <c r="D146" s="272"/>
      <c r="E146" s="273"/>
      <c r="F146" s="274"/>
      <c r="G146" s="275"/>
      <c r="H146" s="276"/>
      <c r="I146" s="277"/>
    </row>
    <row r="147" spans="1:9" s="281" customFormat="1" ht="13.5" customHeight="1">
      <c r="A147" s="272"/>
      <c r="B147" s="278"/>
      <c r="C147" s="272"/>
      <c r="D147" s="272"/>
      <c r="E147" s="272"/>
      <c r="F147" s="279"/>
      <c r="G147" s="280"/>
      <c r="H147" s="279"/>
      <c r="I147" s="279"/>
    </row>
    <row r="148" spans="1:9" ht="17.25" customHeight="1">
      <c r="A148" s="283" t="s">
        <v>622</v>
      </c>
      <c r="B148" s="230"/>
      <c r="C148" s="230"/>
      <c r="D148" s="230" t="s">
        <v>623</v>
      </c>
      <c r="E148" s="230"/>
      <c r="F148" s="230"/>
      <c r="G148" s="230"/>
      <c r="H148" s="230"/>
      <c r="I148" s="230"/>
    </row>
    <row r="149" spans="2:9" ht="17.25" customHeight="1">
      <c r="B149" s="270"/>
      <c r="C149" s="224"/>
      <c r="D149" s="224"/>
      <c r="E149" s="230"/>
      <c r="F149" s="230"/>
      <c r="G149" s="230"/>
      <c r="H149" s="230"/>
      <c r="I149" s="230"/>
    </row>
    <row r="150" spans="3:8" ht="20.25" customHeight="1">
      <c r="C150" s="285" t="s">
        <v>626</v>
      </c>
      <c r="D150" s="406" t="s">
        <v>627</v>
      </c>
      <c r="E150" s="406"/>
      <c r="F150" s="406"/>
      <c r="H150" s="285" t="s">
        <v>625</v>
      </c>
    </row>
    <row r="151" spans="3:8" ht="20.25" customHeight="1">
      <c r="C151" s="285"/>
      <c r="H151" s="285"/>
    </row>
    <row r="152" spans="3:8" ht="20.25" customHeight="1">
      <c r="C152" s="285"/>
      <c r="H152" s="285"/>
    </row>
    <row r="153" spans="3:8" ht="20.25" customHeight="1">
      <c r="C153" s="285"/>
      <c r="H153" s="285"/>
    </row>
    <row r="154" spans="3:8" ht="20.25" customHeight="1">
      <c r="C154" s="285"/>
      <c r="H154" s="285"/>
    </row>
    <row r="155" spans="3:8" ht="20.25" customHeight="1">
      <c r="C155" s="285" t="s">
        <v>26</v>
      </c>
      <c r="D155" s="406" t="s">
        <v>17</v>
      </c>
      <c r="E155" s="406"/>
      <c r="F155" s="406"/>
      <c r="H155" s="285" t="s">
        <v>573</v>
      </c>
    </row>
  </sheetData>
  <sheetProtection/>
  <mergeCells count="21">
    <mergeCell ref="D4:I4"/>
    <mergeCell ref="A6:I6"/>
    <mergeCell ref="A7:I7"/>
    <mergeCell ref="A10:D10"/>
    <mergeCell ref="A16:D16"/>
    <mergeCell ref="A18:D18"/>
    <mergeCell ref="A22:D22"/>
    <mergeCell ref="A8:I8"/>
    <mergeCell ref="A24:E24"/>
    <mergeCell ref="A25:I25"/>
    <mergeCell ref="A32:D32"/>
    <mergeCell ref="A34:I34"/>
    <mergeCell ref="A35:I35"/>
    <mergeCell ref="A36:I36"/>
    <mergeCell ref="D150:F150"/>
    <mergeCell ref="D155:F155"/>
    <mergeCell ref="A37:I37"/>
    <mergeCell ref="A38:I38"/>
    <mergeCell ref="A39:I39"/>
    <mergeCell ref="A40:I40"/>
    <mergeCell ref="A130:D130"/>
  </mergeCells>
  <printOptions/>
  <pageMargins left="0.1968503937007874" right="0.1968503937007874" top="0.3937007874015748" bottom="0.3937007874015748" header="0.3937007874015748" footer="0.393700787401574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Thanh Bao</cp:lastModifiedBy>
  <cp:lastPrinted>2015-12-09T00:34:59Z</cp:lastPrinted>
  <dcterms:created xsi:type="dcterms:W3CDTF">2015-05-06T06:55:46Z</dcterms:created>
  <dcterms:modified xsi:type="dcterms:W3CDTF">2015-12-09T00:35:13Z</dcterms:modified>
  <cp:category/>
  <cp:version/>
  <cp:contentType/>
  <cp:contentStatus/>
</cp:coreProperties>
</file>